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0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Лист1!$A$2:$J$2</definedName>
    <definedName name="Excel_BuiltIn_Print_Area">Лист1!$A$1:$F$145</definedName>
  </definedNames>
  <calcPr calcId="125725" refMode="R1C1"/>
  <fileRecoveryPr repairLoad="1"/>
</workbook>
</file>

<file path=xl/calcChain.xml><?xml version="1.0" encoding="utf-8"?>
<calcChain xmlns="http://schemas.openxmlformats.org/spreadsheetml/2006/main">
  <c r="H105" i="1"/>
  <c r="I105" s="1"/>
  <c r="F27"/>
  <c r="I33"/>
  <c r="F4" l="1"/>
  <c r="F5"/>
  <c r="H5"/>
  <c r="F8"/>
  <c r="F9"/>
  <c r="H9"/>
  <c r="F12"/>
  <c r="H14"/>
  <c r="H15"/>
  <c r="H16"/>
  <c r="H17"/>
  <c r="F19"/>
  <c r="H21"/>
  <c r="H22"/>
  <c r="H23"/>
  <c r="H24"/>
  <c r="H25"/>
  <c r="H29"/>
  <c r="H30"/>
  <c r="H31"/>
  <c r="H32"/>
  <c r="F34"/>
  <c r="I34" s="1"/>
  <c r="F35"/>
  <c r="I35" s="1"/>
  <c r="F36"/>
  <c r="I36" s="1"/>
  <c r="F37"/>
  <c r="F38"/>
  <c r="F39"/>
  <c r="I39" s="1"/>
  <c r="F40"/>
  <c r="F43"/>
  <c r="F44"/>
  <c r="F45"/>
  <c r="F46"/>
  <c r="F47"/>
  <c r="F50"/>
  <c r="H51"/>
  <c r="F53"/>
  <c r="I53" s="1"/>
  <c r="F54"/>
  <c r="H54"/>
  <c r="F55"/>
  <c r="H55"/>
  <c r="F56"/>
  <c r="H56"/>
  <c r="F57"/>
  <c r="H57"/>
  <c r="F58"/>
  <c r="H58"/>
  <c r="F59"/>
  <c r="H59"/>
  <c r="F60"/>
  <c r="H60"/>
  <c r="F61"/>
  <c r="H61"/>
  <c r="F62"/>
  <c r="H62"/>
  <c r="F63"/>
  <c r="H63"/>
  <c r="F64"/>
  <c r="H64"/>
  <c r="F65"/>
  <c r="H65"/>
  <c r="F66"/>
  <c r="H66"/>
  <c r="F67"/>
  <c r="H67"/>
  <c r="F68"/>
  <c r="H68"/>
  <c r="F69"/>
  <c r="H69"/>
  <c r="F70"/>
  <c r="H70"/>
  <c r="F71"/>
  <c r="H71"/>
  <c r="F72"/>
  <c r="H72"/>
  <c r="F73"/>
  <c r="H73"/>
  <c r="F74"/>
  <c r="H74"/>
  <c r="F75"/>
  <c r="H75"/>
  <c r="F76"/>
  <c r="H76"/>
  <c r="H77"/>
  <c r="F78"/>
  <c r="H78"/>
  <c r="F79"/>
  <c r="H79"/>
  <c r="F82"/>
  <c r="F83"/>
  <c r="H83"/>
  <c r="F84"/>
  <c r="H84"/>
  <c r="F85"/>
  <c r="H85"/>
  <c r="F86"/>
  <c r="H86"/>
  <c r="F87"/>
  <c r="H87"/>
  <c r="F88"/>
  <c r="H88"/>
  <c r="F89"/>
  <c r="H89"/>
  <c r="F90"/>
  <c r="H90"/>
  <c r="F91"/>
  <c r="H91"/>
  <c r="F92"/>
  <c r="H94"/>
  <c r="H95"/>
  <c r="H96"/>
  <c r="H97"/>
  <c r="H98"/>
  <c r="H99"/>
  <c r="F103"/>
  <c r="H103"/>
  <c r="F104"/>
  <c r="H104"/>
  <c r="F6" l="1"/>
  <c r="F106"/>
  <c r="F41"/>
  <c r="I8"/>
  <c r="I90"/>
  <c r="I84"/>
  <c r="I78"/>
  <c r="I70"/>
  <c r="I66"/>
  <c r="I62"/>
  <c r="I54"/>
  <c r="I50"/>
  <c r="I51" s="1"/>
  <c r="I103"/>
  <c r="I65"/>
  <c r="H6"/>
  <c r="I82"/>
  <c r="I72"/>
  <c r="H10"/>
  <c r="I104"/>
  <c r="I87"/>
  <c r="I83"/>
  <c r="I79"/>
  <c r="I75"/>
  <c r="I73"/>
  <c r="I67"/>
  <c r="I59"/>
  <c r="I57"/>
  <c r="I55"/>
  <c r="I47"/>
  <c r="I45"/>
  <c r="I26"/>
  <c r="I18"/>
  <c r="I100"/>
  <c r="I91"/>
  <c r="I89"/>
  <c r="I88"/>
  <c r="I86"/>
  <c r="I85"/>
  <c r="H101"/>
  <c r="I74"/>
  <c r="I71"/>
  <c r="I69"/>
  <c r="I63"/>
  <c r="I61"/>
  <c r="I58"/>
  <c r="H80"/>
  <c r="I76"/>
  <c r="I68"/>
  <c r="I64"/>
  <c r="I60"/>
  <c r="I56"/>
  <c r="F80"/>
  <c r="I46"/>
  <c r="H48"/>
  <c r="I44"/>
  <c r="I40"/>
  <c r="I38"/>
  <c r="H41"/>
  <c r="I37"/>
  <c r="I9"/>
  <c r="H106"/>
  <c r="F48"/>
  <c r="F51"/>
  <c r="F101"/>
  <c r="F10"/>
  <c r="I106" l="1"/>
  <c r="I10"/>
  <c r="I6"/>
  <c r="I41"/>
  <c r="I101"/>
  <c r="I80"/>
  <c r="I48"/>
  <c r="I107" l="1"/>
  <c r="I108" s="1"/>
</calcChain>
</file>

<file path=xl/sharedStrings.xml><?xml version="1.0" encoding="utf-8"?>
<sst xmlns="http://schemas.openxmlformats.org/spreadsheetml/2006/main" count="272" uniqueCount="154">
  <si>
    <t>Дефектная ведомость работ</t>
  </si>
  <si>
    <t>№</t>
  </si>
  <si>
    <t>Наименование работ</t>
  </si>
  <si>
    <t>Ед. изм.</t>
  </si>
  <si>
    <t>Объем</t>
  </si>
  <si>
    <t>Стоимость работ за единицу</t>
  </si>
  <si>
    <t>Итоговая стоимость работ</t>
  </si>
  <si>
    <t>Материалы</t>
  </si>
  <si>
    <t>Итого по материалам</t>
  </si>
  <si>
    <t>Сумма (руб.)</t>
  </si>
  <si>
    <t>Примечание</t>
  </si>
  <si>
    <t>1. Демонтажные работы.</t>
  </si>
  <si>
    <t>Демонтаж воздуховодов сущ системы вентиляции</t>
  </si>
  <si>
    <t>пог/м</t>
  </si>
  <si>
    <t>Демонтаж перегородок из ОСП на металлокаркасе</t>
  </si>
  <si>
    <t xml:space="preserve">м2 </t>
  </si>
  <si>
    <t>Итого по разделу</t>
  </si>
  <si>
    <t>2. Восстановительные работы</t>
  </si>
  <si>
    <t>Демонтаж штукатурки с поверхностей стен с последующим восстановлением и окраской</t>
  </si>
  <si>
    <t>Восстановление ограждения лестницы с последующей зачисткой и окраской эмалью по ржавчине</t>
  </si>
  <si>
    <t xml:space="preserve">  Итого по разделу</t>
  </si>
  <si>
    <t xml:space="preserve">  3. Стены и перегородки</t>
  </si>
  <si>
    <t>не заполнять</t>
  </si>
  <si>
    <t>1.1</t>
  </si>
  <si>
    <t>ПН50</t>
  </si>
  <si>
    <t>1.2</t>
  </si>
  <si>
    <t>ПС50</t>
  </si>
  <si>
    <t>1.3</t>
  </si>
  <si>
    <t>ГСП-DFH2 12,5 мм</t>
  </si>
  <si>
    <t>1.4</t>
  </si>
  <si>
    <t>Дюбель-гвоздь 6х80</t>
  </si>
  <si>
    <t>шт.</t>
  </si>
  <si>
    <t>1.5</t>
  </si>
  <si>
    <t>Саморезы</t>
  </si>
  <si>
    <t>Итого за монтаж противопожарных перегородок</t>
  </si>
  <si>
    <t>Монтаж внутренних перегородок со звукоизоляцией (ПС50 шаг 300 мм ПН50 ГСП-А 12,5 мм в один слой с каждой стороны), в том числе материалы:</t>
  </si>
  <si>
    <t>2.1</t>
  </si>
  <si>
    <t>2.2</t>
  </si>
  <si>
    <t>2.3</t>
  </si>
  <si>
    <t>ГСП-А 12,5 мм</t>
  </si>
  <si>
    <t>2.4</t>
  </si>
  <si>
    <t>2.5</t>
  </si>
  <si>
    <t>2.6</t>
  </si>
  <si>
    <t>Звукоизоляция Технониколь Техноакустик 50 мм</t>
  </si>
  <si>
    <t>Итого за монтаж перегородок со звукоизоляцией</t>
  </si>
  <si>
    <t>Монтаж внутренних перегородок без звукоизоляции (ПС50 шаг 300 мм ПН50 ГСП-А 12,5 мм в один слой с каждой стороны), в том числе материалы:</t>
  </si>
  <si>
    <t>3.1</t>
  </si>
  <si>
    <t>3.2</t>
  </si>
  <si>
    <t>3.3</t>
  </si>
  <si>
    <t>3.4</t>
  </si>
  <si>
    <t>3.5</t>
  </si>
  <si>
    <t>Итого за монтаж перегородок без звукоизоляции</t>
  </si>
  <si>
    <t>Шпатлевка стен с заделкой швов армирующей лентой серпянкой</t>
  </si>
  <si>
    <t>Покраска стен в 2 слоя водоэмульсионной краской RAL1015 в 2 слоя с предварительной грунтовкой</t>
  </si>
  <si>
    <t>м.п.</t>
  </si>
  <si>
    <r>
      <t>Монтаж усиления под внешние противопожарные ворота (</t>
    </r>
    <r>
      <rPr>
        <u/>
        <sz val="10"/>
        <color indexed="8"/>
        <rFont val="Times New Roman"/>
        <family val="1"/>
        <charset val="204"/>
      </rPr>
      <t>размер ворот</t>
    </r>
    <r>
      <rPr>
        <sz val="10"/>
        <color indexed="8"/>
        <rFont val="Times New Roman"/>
        <family val="1"/>
        <charset val="204"/>
      </rPr>
      <t xml:space="preserve"> 3,0х3,2 м ширина х высота) из метал профтрубы 100х50х4,0 (от пола до перекрытия с перемычкой)</t>
    </r>
  </si>
  <si>
    <r>
      <t>Монтаж усиления под внутренние роллеты (</t>
    </r>
    <r>
      <rPr>
        <u/>
        <sz val="10"/>
        <color indexed="8"/>
        <rFont val="Times New Roman"/>
        <family val="1"/>
        <charset val="204"/>
      </rPr>
      <t>размер проемов</t>
    </r>
    <r>
      <rPr>
        <sz val="10"/>
        <color indexed="8"/>
        <rFont val="Times New Roman"/>
        <family val="1"/>
        <charset val="204"/>
      </rPr>
      <t xml:space="preserve"> 2,46х2,1 м ширина х высота) из метал профтрубы 50х50х2,0 (от пола до перекрытия с перемычкой)</t>
    </r>
  </si>
  <si>
    <r>
      <t>Монтаж усиления под внутренние роллеты (</t>
    </r>
    <r>
      <rPr>
        <u/>
        <sz val="10"/>
        <color indexed="8"/>
        <rFont val="Times New Roman"/>
        <family val="1"/>
        <charset val="204"/>
      </rPr>
      <t>размер проемов</t>
    </r>
    <r>
      <rPr>
        <sz val="10"/>
        <color indexed="8"/>
        <rFont val="Times New Roman"/>
        <family val="1"/>
        <charset val="204"/>
      </rPr>
      <t xml:space="preserve"> 3,0х3,0 м ширина х высота) из метал профтрубы 50х50х2,0 (от пола до перекрытия с перемычкой)</t>
    </r>
  </si>
  <si>
    <r>
      <t>Монтаж усиления под внутренние двери из массива (</t>
    </r>
    <r>
      <rPr>
        <u/>
        <sz val="10"/>
        <color indexed="8"/>
        <rFont val="Times New Roman"/>
        <family val="1"/>
        <charset val="204"/>
      </rPr>
      <t>размер проемов</t>
    </r>
    <r>
      <rPr>
        <sz val="10"/>
        <color indexed="8"/>
        <rFont val="Times New Roman"/>
        <family val="1"/>
        <charset val="204"/>
      </rPr>
      <t xml:space="preserve"> 0,7х2,05 м ширина х высота) из метал профтрубы 50х50х2,0 (от пола до перекрытия с перемычкой)</t>
    </r>
  </si>
  <si>
    <r>
      <t>Монтаж усиления под внутренние двери из массива (</t>
    </r>
    <r>
      <rPr>
        <u/>
        <sz val="10"/>
        <color indexed="8"/>
        <rFont val="Times New Roman"/>
        <family val="1"/>
        <charset val="204"/>
      </rPr>
      <t>размер проемов</t>
    </r>
    <r>
      <rPr>
        <sz val="10"/>
        <color indexed="8"/>
        <rFont val="Times New Roman"/>
        <family val="1"/>
        <charset val="204"/>
      </rPr>
      <t xml:space="preserve"> 0,8х2,05 м ширина х высота) из метал профтрубы 50х50х2,0 (от пола до перекрытия с перемычкой)</t>
    </r>
  </si>
  <si>
    <t>4. Окна, двери</t>
  </si>
  <si>
    <t>Монтаж внешних противопожарных ворот (распашные, 2 створки 3,0х3,2 ширина х высота)</t>
  </si>
  <si>
    <t>компл.</t>
  </si>
  <si>
    <t>Монтаж внутренней двери с наличником на 2 петлях из массива хвои 700 мм с установкой ручки-защелки AVERS без запирания</t>
  </si>
  <si>
    <t>Монтаж внутренней двери с наличником на 2 петлях  из массива хвои 600 мм с установкой ручки-защелки AVERS с ключом и фиксатором</t>
  </si>
  <si>
    <t>Монтаж внутренней двери с наличником на 2 петлях  из массива хвои 700 мм с установкой ручки-защелки AVERS с ключом и фиксатором</t>
  </si>
  <si>
    <t>Монтаж окна ПВХ открывающегося внутрь с размерами 600х500 с установкой решетки из арматуры А3 d 3,0 мм с шагом 100 мм</t>
  </si>
  <si>
    <t>5. Полы</t>
  </si>
  <si>
    <r>
      <t xml:space="preserve">Покраска в 2 слоя </t>
    </r>
    <r>
      <rPr>
        <sz val="10"/>
        <color indexed="8"/>
        <rFont val="Calibri"/>
        <family val="1"/>
        <charset val="1"/>
      </rPr>
      <t>износостойкой краской для промышленных полов по бетону после грунтования грунтовкой по бетону</t>
    </r>
  </si>
  <si>
    <t>6. Водоснабжение и водоотведение</t>
  </si>
  <si>
    <t>Установка унитаза</t>
  </si>
  <si>
    <t>Установка умывальника</t>
  </si>
  <si>
    <t>Установка кухонной односекционной мойки</t>
  </si>
  <si>
    <t>Установка смесителя хирургического</t>
  </si>
  <si>
    <t>Установка смесителя однорычажного</t>
  </si>
  <si>
    <t>Прокладка труб ПВХ dу50 (канализация)</t>
  </si>
  <si>
    <t>Монтаж отводов dу50 (канализация)</t>
  </si>
  <si>
    <t>Монтаж тройников dу50 (канализация)</t>
  </si>
  <si>
    <t>Прокладка труб ПВХ dу100 (канализация)</t>
  </si>
  <si>
    <t>Монтаж тройника 100х100х100 прямого (канализация)</t>
  </si>
  <si>
    <t>Монтаж перехода 100х50 (канализация)</t>
  </si>
  <si>
    <t>Монтаж отвода dу100 135 град (канализация)</t>
  </si>
  <si>
    <t xml:space="preserve">Прокладка труб PPRC PN25 d40 </t>
  </si>
  <si>
    <t xml:space="preserve">Установка крана шарового PPRC PN25 d40 </t>
  </si>
  <si>
    <t xml:space="preserve">Установка обратного клапана  PPRC PN25 d40 </t>
  </si>
  <si>
    <t>Установка канализационного насоса Sololift 2 WC3</t>
  </si>
  <si>
    <t>Установка водосчетчика Ду15</t>
  </si>
  <si>
    <t>Установка фильтра 100 микрон косого Ду15</t>
  </si>
  <si>
    <t>Установка клапана обратного Ду15</t>
  </si>
  <si>
    <t>Установка крана шарового Ду15</t>
  </si>
  <si>
    <t>Гибкая подводка ду15 г/г</t>
  </si>
  <si>
    <t xml:space="preserve">Установка угольника PPRC PN25 dу20 </t>
  </si>
  <si>
    <t xml:space="preserve">Установка тройника PPRC PN25 dу20 </t>
  </si>
  <si>
    <t>Прокладка труб  PPRC PN25 dу20</t>
  </si>
  <si>
    <t>Утепление труб д.20</t>
  </si>
  <si>
    <t>Установка водонагревателя накопительного 50 л</t>
  </si>
  <si>
    <t>Установка группы безопасности водонагревателя Ду15</t>
  </si>
  <si>
    <t>7. Электроснабжение и освещение</t>
  </si>
  <si>
    <t>Монтаж светильников линейных LED 2х58</t>
  </si>
  <si>
    <t>Монтаж розеток с подрозетниками</t>
  </si>
  <si>
    <t>Монтаж коробок уравнения потенциала КУП</t>
  </si>
  <si>
    <t>Монтаж выключателей одноклавишных 16А</t>
  </si>
  <si>
    <t>Монтаж коробок распределительных</t>
  </si>
  <si>
    <t>Прокладка кабеля ВВГнг-LS 3х2,5 в гофре d20</t>
  </si>
  <si>
    <t>Прокладка кабеля ВВГнг-LS 5х2,5 по лоткам</t>
  </si>
  <si>
    <t>Прокладка кабеля ВВГнг-LS 5х6  в гофре d32</t>
  </si>
  <si>
    <t>Прокладка провода ПВ 1х6  в гофре d20</t>
  </si>
  <si>
    <t>Прокладка провода ПВ 1х25</t>
  </si>
  <si>
    <t>Монтаж щита ВРУ (согласно проекта), в том числе материалы:</t>
  </si>
  <si>
    <t>11.1</t>
  </si>
  <si>
    <t>Автомат С10А 1п</t>
  </si>
  <si>
    <t>11.2</t>
  </si>
  <si>
    <t>Автомат С16А 1п</t>
  </si>
  <si>
    <t>11.3</t>
  </si>
  <si>
    <t>Дифавтомат С16А 30мА</t>
  </si>
  <si>
    <t>11.4</t>
  </si>
  <si>
    <t>Автомат С10А 3п</t>
  </si>
  <si>
    <t>11.5</t>
  </si>
  <si>
    <t>Автомат С25А 3п</t>
  </si>
  <si>
    <t>11.6</t>
  </si>
  <si>
    <t>Автомат С32А 3п</t>
  </si>
  <si>
    <t>11.7</t>
  </si>
  <si>
    <t>Расцепитель 160 А 3п</t>
  </si>
  <si>
    <t>Итого за монтаж щита ВРУ</t>
  </si>
  <si>
    <t>8. Дополнительные работы</t>
  </si>
  <si>
    <t xml:space="preserve">Погрузка строительного мусора и вывоз строительного мусора на полигон </t>
  </si>
  <si>
    <t>контейнер</t>
  </si>
  <si>
    <t>Клининг с протиркой поверхностей влажной тряпкой</t>
  </si>
  <si>
    <t>В том числе НДС 18%</t>
  </si>
  <si>
    <t>Всего работ</t>
  </si>
  <si>
    <t>Поставка заказчика</t>
  </si>
  <si>
    <t>Расходный материал: мешки, скотч, дюбель гвоздь, саморезы, диски, буры.</t>
  </si>
  <si>
    <r>
      <t xml:space="preserve">Монтаж перегородки до перекрытия (ПС50 шаг 300 мм ПН50 </t>
    </r>
    <r>
      <rPr>
        <sz val="10"/>
        <color indexed="8"/>
        <rFont val="Calibri"/>
        <family val="1"/>
        <charset val="1"/>
      </rPr>
      <t>ГКЛ 12,5 мм в 2 слоя с 1 стороны), в том числе материалы:</t>
    </r>
  </si>
  <si>
    <t>Водоснабжение и водоотведение</t>
  </si>
  <si>
    <t>Электроснабжение и освещение</t>
  </si>
  <si>
    <t>Подготовительные работы</t>
  </si>
  <si>
    <t>Дней с даты начала работ</t>
  </si>
  <si>
    <t>Монтаж перегородок из ГКЛ</t>
  </si>
  <si>
    <t xml:space="preserve">Монтаж усиления </t>
  </si>
  <si>
    <t>Монтаж внутренних дверей</t>
  </si>
  <si>
    <r>
      <t>Общество с ограниченной ответственностью «Производственно-торговая компания «АМИКОНЕ»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(ООО «ПТК «АМИКОНЕ»)</t>
    </r>
    <r>
      <rPr>
        <sz val="12"/>
        <color indexed="8"/>
        <rFont val="Times New Roman"/>
        <family val="1"/>
        <charset val="204"/>
      </rPr>
      <t xml:space="preserve">, именуемое в дальнейшем </t>
    </r>
    <r>
      <rPr>
        <b/>
        <sz val="12"/>
        <color indexed="8"/>
        <rFont val="Times New Roman"/>
        <family val="1"/>
        <charset val="204"/>
      </rPr>
      <t>«Заказчик»</t>
    </r>
    <r>
      <rPr>
        <sz val="12"/>
        <color indexed="8"/>
        <rFont val="Times New Roman"/>
        <family val="1"/>
        <charset val="204"/>
      </rPr>
      <t xml:space="preserve">, в лице Генерального директора ООО «АВЕНИР» - управляющей организации  ООО «ПТК «АМИКОНЕ» Масютиной Ольги Евгеньевны, действующего на основании Устава и Договора о передаче полномочий единоличного исполнительного органа управляющей организации от 01.06.2018 года № 1-упр/2018,  и  </t>
    </r>
    <r>
      <rPr>
        <b/>
        <sz val="12"/>
        <color indexed="8"/>
        <rFont val="Times New Roman"/>
        <family val="1"/>
        <charset val="204"/>
      </rPr>
      <t>ООО "______"</t>
    </r>
    <r>
      <rPr>
        <sz val="12"/>
        <color indexed="8"/>
        <rFont val="Times New Roman"/>
        <family val="1"/>
        <charset val="204"/>
      </rPr>
      <t xml:space="preserve">, именуемое в дальнейшем </t>
    </r>
    <r>
      <rPr>
        <b/>
        <sz val="12"/>
        <color indexed="8"/>
        <rFont val="Times New Roman"/>
        <family val="1"/>
        <charset val="204"/>
      </rPr>
      <t>«Подрядчик»</t>
    </r>
    <r>
      <rPr>
        <sz val="12"/>
        <color indexed="8"/>
        <rFont val="Times New Roman"/>
        <family val="1"/>
        <charset val="204"/>
      </rPr>
      <t>, в лице Генерального директора _____________, действующего на основании Устава, с другой стороны, вместе именуемые «Стороны», в соответствии с пунктом 2.7.. Договора подряда на выполнение строительно-монтажных работ № _ от «__»________2018г.  согласовали следующий График производства работ:</t>
    </r>
  </si>
  <si>
    <t>ГРАФИК ПРОИЗВОДСТВА РАБОТ</t>
  </si>
  <si>
    <t>« __»  декабря 2018 года</t>
  </si>
  <si>
    <t xml:space="preserve">Приложение № 6
к Договору подряда на
выполнение строительно-монтажных работ
№ ______ от "___"________ 2018 г.
</t>
  </si>
  <si>
    <t>ЗАКАЗЧИК:</t>
  </si>
  <si>
    <t>ООО «ПТК «АМИКОНЕ»</t>
  </si>
  <si>
    <t>Генеральный директор</t>
  </si>
  <si>
    <t>ООО «АВЕНИР» - управляющей</t>
  </si>
  <si>
    <t>организации ООО «ПТК «АМИКОНЕ»</t>
  </si>
  <si>
    <t>______________________ Масютина О.Е.                                                                                                                  м. п.</t>
  </si>
  <si>
    <t>ПОДРЯДЧИК:</t>
  </si>
  <si>
    <t>________________</t>
  </si>
  <si>
    <t>ООО "Стройтехсервис-М"</t>
  </si>
  <si>
    <t>Генеральный директор ООО «Петраков В.Н.»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</si>
</sst>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0.0"/>
  </numFmts>
  <fonts count="16">
    <font>
      <sz val="11"/>
      <color indexed="8"/>
      <name val="Calibri"/>
      <family val="2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Calibri"/>
      <family val="1"/>
      <charset val="1"/>
    </font>
    <font>
      <u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164" fontId="10" fillId="0" borderId="0" applyFill="0" applyBorder="0" applyAlignment="0" applyProtection="0"/>
    <xf numFmtId="0" fontId="1" fillId="0" borderId="0"/>
    <xf numFmtId="0" fontId="10" fillId="0" borderId="0"/>
  </cellStyleXfs>
  <cellXfs count="91">
    <xf numFmtId="0" fontId="0" fillId="0" borderId="0" xfId="0"/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2" fontId="4" fillId="0" borderId="5" xfId="2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2" fillId="0" borderId="4" xfId="0" applyFont="1" applyFill="1" applyBorder="1"/>
    <xf numFmtId="0" fontId="4" fillId="0" borderId="5" xfId="0" applyFont="1" applyBorder="1" applyAlignment="1">
      <alignment wrapText="1"/>
    </xf>
    <xf numFmtId="1" fontId="4" fillId="0" borderId="5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1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1" applyFont="1" applyFill="1" applyBorder="1" applyAlignment="1" applyProtection="1">
      <alignment horizontal="left" vertical="top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right" vertical="center" wrapText="1" shrinkToFit="1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/>
    </xf>
    <xf numFmtId="0" fontId="2" fillId="2" borderId="15" xfId="0" applyFont="1" applyFill="1" applyBorder="1"/>
    <xf numFmtId="165" fontId="2" fillId="0" borderId="15" xfId="0" applyNumberFormat="1" applyFont="1" applyFill="1" applyBorder="1" applyAlignment="1">
      <alignment vertical="top" wrapText="1"/>
    </xf>
    <xf numFmtId="165" fontId="2" fillId="2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15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13" fillId="0" borderId="15" xfId="0" applyFont="1" applyFill="1" applyBorder="1" applyAlignment="1">
      <alignment horizontal="right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1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4" fontId="4" fillId="0" borderId="6" xfId="1" applyFont="1" applyFill="1" applyBorder="1" applyAlignment="1" applyProtection="1">
      <alignment horizontal="center" vertical="top" wrapText="1"/>
    </xf>
    <xf numFmtId="164" fontId="4" fillId="0" borderId="7" xfId="1" applyFont="1" applyFill="1" applyBorder="1" applyAlignment="1" applyProtection="1">
      <alignment horizontal="center" vertical="top" wrapText="1"/>
    </xf>
    <xf numFmtId="164" fontId="4" fillId="0" borderId="8" xfId="1" applyFont="1" applyFill="1" applyBorder="1" applyAlignment="1" applyProtection="1">
      <alignment horizontal="center" vertical="top" wrapText="1"/>
    </xf>
    <xf numFmtId="164" fontId="4" fillId="0" borderId="9" xfId="1" applyFont="1" applyFill="1" applyBorder="1" applyAlignment="1" applyProtection="1">
      <alignment horizontal="center" vertical="top" wrapText="1"/>
    </xf>
    <xf numFmtId="164" fontId="4" fillId="0" borderId="10" xfId="1" applyFont="1" applyFill="1" applyBorder="1" applyAlignment="1" applyProtection="1">
      <alignment horizontal="center" vertical="top" wrapText="1"/>
    </xf>
    <xf numFmtId="164" fontId="4" fillId="0" borderId="11" xfId="1" applyFont="1" applyFill="1" applyBorder="1" applyAlignment="1" applyProtection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top" wrapText="1"/>
    </xf>
    <xf numFmtId="2" fontId="4" fillId="0" borderId="12" xfId="2" applyNumberFormat="1" applyFont="1" applyFill="1" applyBorder="1" applyAlignment="1" applyProtection="1">
      <alignment horizontal="center" vertical="top" wrapText="1"/>
    </xf>
    <xf numFmtId="2" fontId="4" fillId="0" borderId="14" xfId="2" applyNumberFormat="1" applyFont="1" applyFill="1" applyBorder="1" applyAlignment="1" applyProtection="1">
      <alignment horizontal="center" vertical="top" wrapText="1"/>
    </xf>
    <xf numFmtId="2" fontId="4" fillId="0" borderId="13" xfId="2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7">
    <cellStyle name="Обычный" xfId="0" builtinId="0"/>
    <cellStyle name="Обычный 2" xfId="5"/>
    <cellStyle name="Обычный 3" xfId="6"/>
    <cellStyle name="Процентный" xfId="2" builtinId="5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0"/>
  <sheetViews>
    <sheetView zoomScale="120" zoomScaleNormal="120" workbookViewId="0">
      <pane ySplit="2" topLeftCell="A3" activePane="bottomLeft" state="frozen"/>
      <selection pane="bottomLeft" sqref="A1:XFD1048576"/>
    </sheetView>
  </sheetViews>
  <sheetFormatPr defaultColWidth="11.5703125" defaultRowHeight="12.75"/>
  <cols>
    <col min="1" max="1" width="6.42578125" style="1" customWidth="1"/>
    <col min="2" max="2" width="46.42578125" style="1" customWidth="1"/>
    <col min="3" max="3" width="6.7109375" style="1" customWidth="1"/>
    <col min="4" max="4" width="12.42578125" style="1" customWidth="1"/>
    <col min="5" max="5" width="13.7109375" style="2" customWidth="1"/>
    <col min="6" max="6" width="12.42578125" style="3" customWidth="1"/>
    <col min="7" max="7" width="10.85546875" style="2" customWidth="1"/>
    <col min="8" max="8" width="11.85546875" style="3" customWidth="1"/>
    <col min="9" max="9" width="12.85546875" style="2" customWidth="1"/>
    <col min="10" max="10" width="66.5703125" style="1" customWidth="1"/>
    <col min="11" max="252" width="9.140625" style="1" customWidth="1"/>
    <col min="253" max="16384" width="11.5703125" style="36"/>
  </cols>
  <sheetData>
    <row r="1" spans="1:1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4"/>
    </row>
    <row r="2" spans="1:10" s="7" customFormat="1" ht="48.6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 t="s">
        <v>10</v>
      </c>
    </row>
    <row r="3" spans="1:10" s="7" customFormat="1" ht="15.75" customHeight="1">
      <c r="A3" s="81" t="s">
        <v>11</v>
      </c>
      <c r="B3" s="81"/>
      <c r="C3" s="81"/>
      <c r="D3" s="81"/>
      <c r="E3" s="81"/>
      <c r="F3" s="81"/>
      <c r="G3" s="81"/>
      <c r="H3" s="81"/>
      <c r="I3" s="81"/>
      <c r="J3" s="10"/>
    </row>
    <row r="4" spans="1:10" s="16" customFormat="1" ht="15" customHeight="1">
      <c r="A4" s="11">
        <v>1</v>
      </c>
      <c r="B4" s="12" t="s">
        <v>12</v>
      </c>
      <c r="C4" s="13" t="s">
        <v>13</v>
      </c>
      <c r="D4" s="13">
        <v>33</v>
      </c>
      <c r="E4" s="35">
        <v>238</v>
      </c>
      <c r="F4" s="35">
        <f>D4*E4</f>
        <v>7854</v>
      </c>
      <c r="G4" s="82" t="s">
        <v>130</v>
      </c>
      <c r="H4" s="35">
        <v>0</v>
      </c>
      <c r="I4" s="35"/>
      <c r="J4" s="15"/>
    </row>
    <row r="5" spans="1:10" s="16" customFormat="1" ht="15" customHeight="1">
      <c r="A5" s="11">
        <v>2</v>
      </c>
      <c r="B5" s="12" t="s">
        <v>14</v>
      </c>
      <c r="C5" s="13" t="s">
        <v>15</v>
      </c>
      <c r="D5" s="13">
        <v>97</v>
      </c>
      <c r="E5" s="35">
        <v>181</v>
      </c>
      <c r="F5" s="35">
        <f>D5*E5</f>
        <v>17557</v>
      </c>
      <c r="G5" s="83"/>
      <c r="H5" s="35">
        <f>D5*G5</f>
        <v>0</v>
      </c>
      <c r="I5" s="35"/>
      <c r="J5" s="15"/>
    </row>
    <row r="6" spans="1:10" s="16" customFormat="1" ht="15" customHeight="1">
      <c r="A6" s="63" t="s">
        <v>16</v>
      </c>
      <c r="B6" s="63"/>
      <c r="C6" s="63"/>
      <c r="D6" s="63"/>
      <c r="E6" s="63"/>
      <c r="F6" s="17">
        <f>SUM(F4:F5)</f>
        <v>25411</v>
      </c>
      <c r="G6" s="18"/>
      <c r="H6" s="17">
        <f>SUM(H4:H5)</f>
        <v>0</v>
      </c>
      <c r="I6" s="17">
        <f>SUM(I4:I5)</f>
        <v>0</v>
      </c>
      <c r="J6" s="15"/>
    </row>
    <row r="7" spans="1:10" s="16" customFormat="1" ht="15" customHeight="1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15"/>
    </row>
    <row r="8" spans="1:10" s="16" customFormat="1" ht="40.35" customHeight="1">
      <c r="A8" s="11">
        <v>1</v>
      </c>
      <c r="B8" s="12" t="s">
        <v>18</v>
      </c>
      <c r="C8" s="13" t="s">
        <v>15</v>
      </c>
      <c r="D8" s="19">
        <v>200</v>
      </c>
      <c r="E8" s="33">
        <v>181</v>
      </c>
      <c r="F8" s="33">
        <f>D8*E8</f>
        <v>36200</v>
      </c>
      <c r="G8" s="82" t="s">
        <v>130</v>
      </c>
      <c r="H8" s="33">
        <v>0</v>
      </c>
      <c r="I8" s="33">
        <f>F8+H8</f>
        <v>36200</v>
      </c>
      <c r="J8" s="15"/>
    </row>
    <row r="9" spans="1:10" s="16" customFormat="1" ht="27.95" customHeight="1">
      <c r="A9" s="11">
        <v>2</v>
      </c>
      <c r="B9" s="12" t="s">
        <v>19</v>
      </c>
      <c r="C9" s="13" t="s">
        <v>13</v>
      </c>
      <c r="D9" s="13">
        <v>6</v>
      </c>
      <c r="E9" s="33">
        <v>428</v>
      </c>
      <c r="F9" s="33">
        <f>D9*E9</f>
        <v>2568</v>
      </c>
      <c r="G9" s="83"/>
      <c r="H9" s="33">
        <f>D9*G9</f>
        <v>0</v>
      </c>
      <c r="I9" s="33">
        <f>F9+H9</f>
        <v>2568</v>
      </c>
      <c r="J9" s="15"/>
    </row>
    <row r="10" spans="1:10" s="16" customFormat="1" ht="18" customHeight="1">
      <c r="A10" s="63" t="s">
        <v>20</v>
      </c>
      <c r="B10" s="63"/>
      <c r="C10" s="63"/>
      <c r="D10" s="63"/>
      <c r="E10" s="63"/>
      <c r="F10" s="17">
        <f>SUM(F8:F9)</f>
        <v>38768</v>
      </c>
      <c r="G10" s="18"/>
      <c r="H10" s="17">
        <f>SUM(H8:H9)</f>
        <v>0</v>
      </c>
      <c r="I10" s="17">
        <f>SUM(I8:I9)</f>
        <v>38768</v>
      </c>
      <c r="J10" s="20"/>
    </row>
    <row r="11" spans="1:10" s="16" customFormat="1" ht="18.75" customHeight="1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21"/>
    </row>
    <row r="12" spans="1:10" s="16" customFormat="1" ht="43.5" customHeight="1">
      <c r="A12" s="11">
        <v>1</v>
      </c>
      <c r="B12" s="34" t="s">
        <v>132</v>
      </c>
      <c r="C12" s="13" t="s">
        <v>15</v>
      </c>
      <c r="D12" s="32">
        <v>114</v>
      </c>
      <c r="E12" s="31">
        <v>750</v>
      </c>
      <c r="F12" s="33">
        <f>D12*E12</f>
        <v>85500</v>
      </c>
      <c r="G12" s="59" t="s">
        <v>22</v>
      </c>
      <c r="H12" s="59"/>
      <c r="I12" s="59"/>
      <c r="J12" s="20"/>
    </row>
    <row r="13" spans="1:10" s="16" customFormat="1" ht="14.1" customHeight="1">
      <c r="A13" s="22" t="s">
        <v>23</v>
      </c>
      <c r="B13" s="34" t="s">
        <v>24</v>
      </c>
      <c r="C13" s="13" t="s">
        <v>13</v>
      </c>
      <c r="D13" s="32">
        <v>60</v>
      </c>
      <c r="E13" s="59" t="s">
        <v>130</v>
      </c>
      <c r="F13" s="59"/>
      <c r="G13" s="77" t="s">
        <v>130</v>
      </c>
      <c r="H13" s="33">
        <v>0</v>
      </c>
      <c r="I13" s="59" t="s">
        <v>22</v>
      </c>
      <c r="J13" s="20"/>
    </row>
    <row r="14" spans="1:10" s="16" customFormat="1" ht="14.1" customHeight="1">
      <c r="A14" s="22" t="s">
        <v>25</v>
      </c>
      <c r="B14" s="34" t="s">
        <v>26</v>
      </c>
      <c r="C14" s="13" t="s">
        <v>13</v>
      </c>
      <c r="D14" s="32">
        <v>400</v>
      </c>
      <c r="E14" s="59"/>
      <c r="F14" s="59"/>
      <c r="G14" s="78"/>
      <c r="H14" s="33">
        <f>D14*G14</f>
        <v>0</v>
      </c>
      <c r="I14" s="59"/>
      <c r="J14" s="20"/>
    </row>
    <row r="15" spans="1:10" s="16" customFormat="1" ht="14.1" customHeight="1">
      <c r="A15" s="22" t="s">
        <v>27</v>
      </c>
      <c r="B15" s="34" t="s">
        <v>28</v>
      </c>
      <c r="C15" s="13" t="s">
        <v>15</v>
      </c>
      <c r="D15" s="32">
        <v>456</v>
      </c>
      <c r="E15" s="59"/>
      <c r="F15" s="59"/>
      <c r="G15" s="78"/>
      <c r="H15" s="33">
        <f>D15*G15</f>
        <v>0</v>
      </c>
      <c r="I15" s="59"/>
      <c r="J15" s="20"/>
    </row>
    <row r="16" spans="1:10" s="16" customFormat="1" ht="14.1" customHeight="1">
      <c r="A16" s="22" t="s">
        <v>29</v>
      </c>
      <c r="B16" s="34" t="s">
        <v>30</v>
      </c>
      <c r="C16" s="13" t="s">
        <v>31</v>
      </c>
      <c r="D16" s="32">
        <v>400</v>
      </c>
      <c r="E16" s="59"/>
      <c r="F16" s="59"/>
      <c r="G16" s="78"/>
      <c r="H16" s="33">
        <f>D16*G16</f>
        <v>0</v>
      </c>
      <c r="I16" s="59"/>
      <c r="J16" s="20"/>
    </row>
    <row r="17" spans="1:10" s="16" customFormat="1" ht="14.1" customHeight="1">
      <c r="A17" s="22" t="s">
        <v>32</v>
      </c>
      <c r="B17" s="34" t="s">
        <v>33</v>
      </c>
      <c r="C17" s="13" t="s">
        <v>31</v>
      </c>
      <c r="D17" s="32">
        <v>9900</v>
      </c>
      <c r="E17" s="59"/>
      <c r="F17" s="59"/>
      <c r="G17" s="79"/>
      <c r="H17" s="33">
        <f>D17*G17</f>
        <v>0</v>
      </c>
      <c r="I17" s="59"/>
      <c r="J17" s="20"/>
    </row>
    <row r="18" spans="1:10" s="16" customFormat="1" ht="14.1" customHeight="1">
      <c r="A18" s="11"/>
      <c r="B18" s="62" t="s">
        <v>34</v>
      </c>
      <c r="C18" s="62"/>
      <c r="D18" s="62"/>
      <c r="E18" s="62"/>
      <c r="F18" s="62"/>
      <c r="G18" s="62"/>
      <c r="H18" s="62"/>
      <c r="I18" s="31">
        <f>F12+H13+H14+H15+H16+H17</f>
        <v>85500</v>
      </c>
      <c r="J18" s="20"/>
    </row>
    <row r="19" spans="1:10" s="16" customFormat="1" ht="41.65" customHeight="1">
      <c r="A19" s="11">
        <v>2</v>
      </c>
      <c r="B19" s="34" t="s">
        <v>35</v>
      </c>
      <c r="C19" s="13" t="s">
        <v>15</v>
      </c>
      <c r="D19" s="32">
        <v>170</v>
      </c>
      <c r="E19" s="31">
        <v>988</v>
      </c>
      <c r="F19" s="33">
        <f>D19*E19</f>
        <v>167960</v>
      </c>
      <c r="G19" s="59" t="s">
        <v>22</v>
      </c>
      <c r="H19" s="59"/>
      <c r="I19" s="59"/>
      <c r="J19" s="20"/>
    </row>
    <row r="20" spans="1:10" s="16" customFormat="1" ht="14.1" customHeight="1">
      <c r="A20" s="22" t="s">
        <v>36</v>
      </c>
      <c r="B20" s="34" t="s">
        <v>24</v>
      </c>
      <c r="C20" s="13" t="s">
        <v>13</v>
      </c>
      <c r="D20" s="32">
        <v>90</v>
      </c>
      <c r="E20" s="59" t="s">
        <v>130</v>
      </c>
      <c r="F20" s="59"/>
      <c r="G20" s="77" t="s">
        <v>130</v>
      </c>
      <c r="H20" s="33">
        <v>0</v>
      </c>
      <c r="I20" s="59" t="s">
        <v>22</v>
      </c>
      <c r="J20" s="20"/>
    </row>
    <row r="21" spans="1:10" s="16" customFormat="1" ht="14.1" customHeight="1">
      <c r="A21" s="22" t="s">
        <v>37</v>
      </c>
      <c r="B21" s="34" t="s">
        <v>26</v>
      </c>
      <c r="C21" s="13" t="s">
        <v>13</v>
      </c>
      <c r="D21" s="32">
        <v>600</v>
      </c>
      <c r="E21" s="59"/>
      <c r="F21" s="59"/>
      <c r="G21" s="78"/>
      <c r="H21" s="33">
        <f>D21*G21</f>
        <v>0</v>
      </c>
      <c r="I21" s="59"/>
      <c r="J21" s="20"/>
    </row>
    <row r="22" spans="1:10" s="16" customFormat="1" ht="14.1" customHeight="1">
      <c r="A22" s="22" t="s">
        <v>38</v>
      </c>
      <c r="B22" s="34" t="s">
        <v>39</v>
      </c>
      <c r="C22" s="13" t="s">
        <v>15</v>
      </c>
      <c r="D22" s="32">
        <v>340</v>
      </c>
      <c r="E22" s="59"/>
      <c r="F22" s="59"/>
      <c r="G22" s="78"/>
      <c r="H22" s="33">
        <f>D22*G22</f>
        <v>0</v>
      </c>
      <c r="I22" s="59"/>
      <c r="J22" s="20"/>
    </row>
    <row r="23" spans="1:10" s="16" customFormat="1" ht="14.1" customHeight="1">
      <c r="A23" s="22" t="s">
        <v>40</v>
      </c>
      <c r="B23" s="34" t="s">
        <v>30</v>
      </c>
      <c r="C23" s="13" t="s">
        <v>31</v>
      </c>
      <c r="D23" s="32">
        <v>600</v>
      </c>
      <c r="E23" s="59"/>
      <c r="F23" s="59"/>
      <c r="G23" s="78"/>
      <c r="H23" s="33">
        <f>D23*G23</f>
        <v>0</v>
      </c>
      <c r="I23" s="59"/>
      <c r="J23" s="20"/>
    </row>
    <row r="24" spans="1:10" s="16" customFormat="1" ht="14.1" customHeight="1">
      <c r="A24" s="22" t="s">
        <v>41</v>
      </c>
      <c r="B24" s="34" t="s">
        <v>33</v>
      </c>
      <c r="C24" s="13" t="s">
        <v>31</v>
      </c>
      <c r="D24" s="32">
        <v>14900</v>
      </c>
      <c r="E24" s="59"/>
      <c r="F24" s="59"/>
      <c r="G24" s="78"/>
      <c r="H24" s="33">
        <f>D24*G24</f>
        <v>0</v>
      </c>
      <c r="I24" s="59"/>
      <c r="J24" s="20"/>
    </row>
    <row r="25" spans="1:10" s="16" customFormat="1" ht="14.1" customHeight="1">
      <c r="A25" s="22" t="s">
        <v>42</v>
      </c>
      <c r="B25" s="34" t="s">
        <v>43</v>
      </c>
      <c r="C25" s="13" t="s">
        <v>15</v>
      </c>
      <c r="D25" s="32">
        <v>170</v>
      </c>
      <c r="E25" s="59"/>
      <c r="F25" s="59"/>
      <c r="G25" s="79"/>
      <c r="H25" s="33">
        <f>D25*G25</f>
        <v>0</v>
      </c>
      <c r="I25" s="59"/>
      <c r="J25" s="20"/>
    </row>
    <row r="26" spans="1:10" s="16" customFormat="1" ht="14.1" customHeight="1">
      <c r="A26" s="11"/>
      <c r="B26" s="62" t="s">
        <v>44</v>
      </c>
      <c r="C26" s="62"/>
      <c r="D26" s="62"/>
      <c r="E26" s="62"/>
      <c r="F26" s="62"/>
      <c r="G26" s="62"/>
      <c r="H26" s="62"/>
      <c r="I26" s="31">
        <f>F19+H20+H21+H22+H23+H24+H25</f>
        <v>167960</v>
      </c>
      <c r="J26" s="20"/>
    </row>
    <row r="27" spans="1:10" s="16" customFormat="1" ht="42.95" customHeight="1">
      <c r="A27" s="11">
        <v>3</v>
      </c>
      <c r="B27" s="34" t="s">
        <v>45</v>
      </c>
      <c r="C27" s="13" t="s">
        <v>15</v>
      </c>
      <c r="D27" s="32">
        <v>208</v>
      </c>
      <c r="E27" s="31">
        <v>893</v>
      </c>
      <c r="F27" s="31">
        <f>E27*D27</f>
        <v>185744</v>
      </c>
      <c r="G27" s="31"/>
      <c r="H27" s="31"/>
      <c r="I27" s="31"/>
      <c r="J27" s="20"/>
    </row>
    <row r="28" spans="1:10" s="16" customFormat="1" ht="14.1" customHeight="1">
      <c r="A28" s="22" t="s">
        <v>46</v>
      </c>
      <c r="B28" s="34" t="s">
        <v>24</v>
      </c>
      <c r="C28" s="13" t="s">
        <v>13</v>
      </c>
      <c r="D28" s="32">
        <v>104</v>
      </c>
      <c r="E28" s="59" t="s">
        <v>130</v>
      </c>
      <c r="F28" s="59"/>
      <c r="G28" s="77" t="s">
        <v>130</v>
      </c>
      <c r="H28" s="33">
        <v>0</v>
      </c>
      <c r="I28" s="59" t="s">
        <v>22</v>
      </c>
      <c r="J28" s="20"/>
    </row>
    <row r="29" spans="1:10" s="16" customFormat="1" ht="14.1" customHeight="1">
      <c r="A29" s="22" t="s">
        <v>47</v>
      </c>
      <c r="B29" s="34" t="s">
        <v>26</v>
      </c>
      <c r="C29" s="13" t="s">
        <v>13</v>
      </c>
      <c r="D29" s="32">
        <v>730</v>
      </c>
      <c r="E29" s="59"/>
      <c r="F29" s="59"/>
      <c r="G29" s="78"/>
      <c r="H29" s="33">
        <f>D29*G29</f>
        <v>0</v>
      </c>
      <c r="I29" s="59"/>
      <c r="J29" s="20"/>
    </row>
    <row r="30" spans="1:10" s="16" customFormat="1" ht="14.1" customHeight="1">
      <c r="A30" s="22" t="s">
        <v>48</v>
      </c>
      <c r="B30" s="34" t="s">
        <v>39</v>
      </c>
      <c r="C30" s="13" t="s">
        <v>15</v>
      </c>
      <c r="D30" s="32">
        <v>416</v>
      </c>
      <c r="E30" s="59"/>
      <c r="F30" s="59"/>
      <c r="G30" s="78"/>
      <c r="H30" s="33">
        <f>D30*G30</f>
        <v>0</v>
      </c>
      <c r="I30" s="59"/>
      <c r="J30" s="20"/>
    </row>
    <row r="31" spans="1:10" s="16" customFormat="1" ht="14.1" customHeight="1">
      <c r="A31" s="22" t="s">
        <v>49</v>
      </c>
      <c r="B31" s="34" t="s">
        <v>30</v>
      </c>
      <c r="C31" s="13" t="s">
        <v>31</v>
      </c>
      <c r="D31" s="32">
        <v>730</v>
      </c>
      <c r="E31" s="59"/>
      <c r="F31" s="59"/>
      <c r="G31" s="78"/>
      <c r="H31" s="33">
        <f>D31*G31</f>
        <v>0</v>
      </c>
      <c r="I31" s="59"/>
      <c r="J31" s="20"/>
    </row>
    <row r="32" spans="1:10" s="16" customFormat="1" ht="14.1" customHeight="1">
      <c r="A32" s="22" t="s">
        <v>50</v>
      </c>
      <c r="B32" s="34" t="s">
        <v>33</v>
      </c>
      <c r="C32" s="13" t="s">
        <v>31</v>
      </c>
      <c r="D32" s="32">
        <v>18100</v>
      </c>
      <c r="E32" s="59"/>
      <c r="F32" s="59"/>
      <c r="G32" s="79"/>
      <c r="H32" s="33">
        <f>D32*G32</f>
        <v>0</v>
      </c>
      <c r="I32" s="59"/>
      <c r="J32" s="20"/>
    </row>
    <row r="33" spans="1:10" s="16" customFormat="1" ht="14.1" customHeight="1">
      <c r="A33" s="11"/>
      <c r="B33" s="64" t="s">
        <v>51</v>
      </c>
      <c r="C33" s="64"/>
      <c r="D33" s="64"/>
      <c r="E33" s="64"/>
      <c r="F33" s="64"/>
      <c r="G33" s="64"/>
      <c r="H33" s="64"/>
      <c r="I33" s="31">
        <f>E27*D27</f>
        <v>185744</v>
      </c>
      <c r="J33" s="20"/>
    </row>
    <row r="34" spans="1:10" s="16" customFormat="1" ht="35.25" customHeight="1">
      <c r="A34" s="11">
        <v>4</v>
      </c>
      <c r="B34" s="34" t="s">
        <v>52</v>
      </c>
      <c r="C34" s="13" t="s">
        <v>15</v>
      </c>
      <c r="D34" s="32">
        <v>984</v>
      </c>
      <c r="E34" s="33">
        <v>428</v>
      </c>
      <c r="F34" s="33">
        <f t="shared" ref="F34:F40" si="0">D34*E34</f>
        <v>421152</v>
      </c>
      <c r="G34" s="65" t="s">
        <v>130</v>
      </c>
      <c r="H34" s="66"/>
      <c r="I34" s="33">
        <f t="shared" ref="I34:I40" si="1">F34+H34</f>
        <v>421152</v>
      </c>
      <c r="J34" s="20"/>
    </row>
    <row r="35" spans="1:10" s="16" customFormat="1" ht="29.25" customHeight="1">
      <c r="A35" s="11">
        <v>5</v>
      </c>
      <c r="B35" s="34" t="s">
        <v>53</v>
      </c>
      <c r="C35" s="13" t="s">
        <v>54</v>
      </c>
      <c r="D35" s="32">
        <v>984</v>
      </c>
      <c r="E35" s="31">
        <v>181</v>
      </c>
      <c r="F35" s="33">
        <f t="shared" si="0"/>
        <v>178104</v>
      </c>
      <c r="G35" s="67"/>
      <c r="H35" s="68"/>
      <c r="I35" s="33">
        <f t="shared" si="1"/>
        <v>178104</v>
      </c>
      <c r="J35" s="20"/>
    </row>
    <row r="36" spans="1:10" s="16" customFormat="1" ht="51" customHeight="1">
      <c r="A36" s="11">
        <v>6</v>
      </c>
      <c r="B36" s="34" t="s">
        <v>55</v>
      </c>
      <c r="C36" s="13" t="s">
        <v>31</v>
      </c>
      <c r="D36" s="32">
        <v>1</v>
      </c>
      <c r="E36" s="31">
        <v>7429</v>
      </c>
      <c r="F36" s="33">
        <f t="shared" si="0"/>
        <v>7429</v>
      </c>
      <c r="G36" s="67"/>
      <c r="H36" s="68"/>
      <c r="I36" s="33">
        <f t="shared" si="1"/>
        <v>7429</v>
      </c>
      <c r="J36" s="20"/>
    </row>
    <row r="37" spans="1:10" s="16" customFormat="1" ht="53.45" customHeight="1">
      <c r="A37" s="11">
        <v>7</v>
      </c>
      <c r="B37" s="34" t="s">
        <v>56</v>
      </c>
      <c r="C37" s="13" t="s">
        <v>31</v>
      </c>
      <c r="D37" s="32">
        <v>4</v>
      </c>
      <c r="E37" s="31">
        <v>5669</v>
      </c>
      <c r="F37" s="33">
        <f t="shared" si="0"/>
        <v>22676</v>
      </c>
      <c r="G37" s="67"/>
      <c r="H37" s="68"/>
      <c r="I37" s="33">
        <f t="shared" si="1"/>
        <v>22676</v>
      </c>
      <c r="J37" s="20"/>
    </row>
    <row r="38" spans="1:10" s="16" customFormat="1" ht="56.65" customHeight="1">
      <c r="A38" s="11">
        <v>8</v>
      </c>
      <c r="B38" s="34" t="s">
        <v>57</v>
      </c>
      <c r="C38" s="13" t="s">
        <v>31</v>
      </c>
      <c r="D38" s="32">
        <v>2</v>
      </c>
      <c r="E38" s="31">
        <v>7268</v>
      </c>
      <c r="F38" s="33">
        <f t="shared" si="0"/>
        <v>14536</v>
      </c>
      <c r="G38" s="67"/>
      <c r="H38" s="68"/>
      <c r="I38" s="33">
        <f t="shared" si="1"/>
        <v>14536</v>
      </c>
      <c r="J38" s="20"/>
    </row>
    <row r="39" spans="1:10" s="16" customFormat="1" ht="54.75" customHeight="1">
      <c r="A39" s="11">
        <v>9</v>
      </c>
      <c r="B39" s="34" t="s">
        <v>58</v>
      </c>
      <c r="C39" s="13" t="s">
        <v>31</v>
      </c>
      <c r="D39" s="32">
        <v>2</v>
      </c>
      <c r="E39" s="31">
        <v>4500</v>
      </c>
      <c r="F39" s="33">
        <f t="shared" si="0"/>
        <v>9000</v>
      </c>
      <c r="G39" s="67"/>
      <c r="H39" s="68"/>
      <c r="I39" s="33">
        <f t="shared" si="1"/>
        <v>9000</v>
      </c>
      <c r="J39" s="20"/>
    </row>
    <row r="40" spans="1:10" s="16" customFormat="1" ht="50.45" customHeight="1">
      <c r="A40" s="11">
        <v>10</v>
      </c>
      <c r="B40" s="34" t="s">
        <v>59</v>
      </c>
      <c r="C40" s="13" t="s">
        <v>31</v>
      </c>
      <c r="D40" s="32">
        <v>2</v>
      </c>
      <c r="E40" s="31">
        <v>4500</v>
      </c>
      <c r="F40" s="33">
        <f t="shared" si="0"/>
        <v>9000</v>
      </c>
      <c r="G40" s="69"/>
      <c r="H40" s="70"/>
      <c r="I40" s="33">
        <f t="shared" si="1"/>
        <v>9000</v>
      </c>
      <c r="J40" s="20"/>
    </row>
    <row r="41" spans="1:10" s="16" customFormat="1" ht="14.1" customHeight="1">
      <c r="A41" s="63" t="s">
        <v>16</v>
      </c>
      <c r="B41" s="63"/>
      <c r="C41" s="63"/>
      <c r="D41" s="63"/>
      <c r="E41" s="63"/>
      <c r="F41" s="17">
        <f>SUM(F12:F40)</f>
        <v>1101101</v>
      </c>
      <c r="G41" s="18"/>
      <c r="H41" s="17">
        <f>SUM(H12:H40)</f>
        <v>0</v>
      </c>
      <c r="I41" s="17">
        <f>SUM(I12:I40)</f>
        <v>1101101</v>
      </c>
      <c r="J41" s="20"/>
    </row>
    <row r="42" spans="1:10" s="16" customFormat="1" ht="14.1" customHeight="1">
      <c r="A42" s="63" t="s">
        <v>60</v>
      </c>
      <c r="B42" s="63"/>
      <c r="C42" s="63"/>
      <c r="D42" s="63"/>
      <c r="E42" s="63"/>
      <c r="F42" s="63"/>
      <c r="G42" s="63"/>
      <c r="H42" s="63"/>
      <c r="I42" s="63"/>
      <c r="J42" s="15"/>
    </row>
    <row r="43" spans="1:10" s="16" customFormat="1" ht="31.15" customHeight="1">
      <c r="A43" s="11">
        <v>1</v>
      </c>
      <c r="B43" s="23" t="s">
        <v>61</v>
      </c>
      <c r="C43" s="11" t="s">
        <v>62</v>
      </c>
      <c r="D43" s="11">
        <v>1</v>
      </c>
      <c r="E43" s="24">
        <v>14250</v>
      </c>
      <c r="F43" s="33">
        <f>D43*E43</f>
        <v>14250</v>
      </c>
      <c r="G43" s="71" t="s">
        <v>130</v>
      </c>
      <c r="H43" s="72"/>
      <c r="I43" s="33"/>
      <c r="J43" s="15"/>
    </row>
    <row r="44" spans="1:10" s="16" customFormat="1" ht="47.85" customHeight="1">
      <c r="A44" s="11">
        <v>2</v>
      </c>
      <c r="B44" s="25" t="s">
        <v>63</v>
      </c>
      <c r="C44" s="32" t="s">
        <v>31</v>
      </c>
      <c r="D44" s="32">
        <v>1</v>
      </c>
      <c r="E44" s="31">
        <v>3700</v>
      </c>
      <c r="F44" s="33">
        <f>D44*E44</f>
        <v>3700</v>
      </c>
      <c r="G44" s="73"/>
      <c r="H44" s="74"/>
      <c r="I44" s="33">
        <f>F44+H44</f>
        <v>3700</v>
      </c>
      <c r="J44" s="20"/>
    </row>
    <row r="45" spans="1:10" s="16" customFormat="1" ht="45.95" customHeight="1">
      <c r="A45" s="11">
        <v>3</v>
      </c>
      <c r="B45" s="25" t="s">
        <v>64</v>
      </c>
      <c r="C45" s="32" t="s">
        <v>31</v>
      </c>
      <c r="D45" s="32">
        <v>2</v>
      </c>
      <c r="E45" s="31">
        <v>3700</v>
      </c>
      <c r="F45" s="33">
        <f>D45*E45</f>
        <v>7400</v>
      </c>
      <c r="G45" s="73"/>
      <c r="H45" s="74"/>
      <c r="I45" s="33">
        <f>F45+H45</f>
        <v>7400</v>
      </c>
      <c r="J45" s="20"/>
    </row>
    <row r="46" spans="1:10" s="16" customFormat="1" ht="47.85" customHeight="1">
      <c r="A46" s="11">
        <v>4</v>
      </c>
      <c r="B46" s="25" t="s">
        <v>65</v>
      </c>
      <c r="C46" s="32" t="s">
        <v>31</v>
      </c>
      <c r="D46" s="32">
        <v>1</v>
      </c>
      <c r="E46" s="31">
        <v>3700</v>
      </c>
      <c r="F46" s="33">
        <f>D46*E46</f>
        <v>3700</v>
      </c>
      <c r="G46" s="73"/>
      <c r="H46" s="74"/>
      <c r="I46" s="33">
        <f>F46+H46</f>
        <v>3700</v>
      </c>
      <c r="J46" s="20"/>
    </row>
    <row r="47" spans="1:10" s="16" customFormat="1" ht="41.65" customHeight="1">
      <c r="A47" s="11">
        <v>5</v>
      </c>
      <c r="B47" s="25" t="s">
        <v>66</v>
      </c>
      <c r="C47" s="32" t="s">
        <v>31</v>
      </c>
      <c r="D47" s="32">
        <v>4</v>
      </c>
      <c r="E47" s="31">
        <v>6000</v>
      </c>
      <c r="F47" s="33">
        <f>D47*E47</f>
        <v>24000</v>
      </c>
      <c r="G47" s="75"/>
      <c r="H47" s="76"/>
      <c r="I47" s="33">
        <f>F47+H47</f>
        <v>24000</v>
      </c>
      <c r="J47" s="20"/>
    </row>
    <row r="48" spans="1:10" s="16" customFormat="1" ht="26.25" customHeight="1">
      <c r="A48" s="63" t="s">
        <v>16</v>
      </c>
      <c r="B48" s="63"/>
      <c r="C48" s="63"/>
      <c r="D48" s="63"/>
      <c r="E48" s="63"/>
      <c r="F48" s="17">
        <f>SUM(F43:F47)</f>
        <v>53050</v>
      </c>
      <c r="G48" s="18"/>
      <c r="H48" s="17">
        <f>SUM(H43:H47)</f>
        <v>0</v>
      </c>
      <c r="I48" s="17">
        <f>SUM(I43:I47)</f>
        <v>38800</v>
      </c>
      <c r="J48" s="20"/>
    </row>
    <row r="49" spans="1:10" s="16" customFormat="1" ht="26.25" customHeight="1">
      <c r="A49" s="63" t="s">
        <v>67</v>
      </c>
      <c r="B49" s="63"/>
      <c r="C49" s="63"/>
      <c r="D49" s="63"/>
      <c r="E49" s="63"/>
      <c r="F49" s="63"/>
      <c r="G49" s="63"/>
      <c r="H49" s="63"/>
      <c r="I49" s="63"/>
      <c r="J49" s="20"/>
    </row>
    <row r="50" spans="1:10" s="16" customFormat="1" ht="44.1" customHeight="1">
      <c r="A50" s="11">
        <v>1</v>
      </c>
      <c r="B50" s="25" t="s">
        <v>68</v>
      </c>
      <c r="C50" s="32" t="s">
        <v>15</v>
      </c>
      <c r="D50" s="32">
        <v>370</v>
      </c>
      <c r="E50" s="31">
        <v>190</v>
      </c>
      <c r="F50" s="33">
        <f>D50*E50</f>
        <v>70300</v>
      </c>
      <c r="G50" s="14" t="s">
        <v>130</v>
      </c>
      <c r="H50" s="33">
        <v>0</v>
      </c>
      <c r="I50" s="33">
        <f>F50+H50</f>
        <v>70300</v>
      </c>
      <c r="J50" s="20"/>
    </row>
    <row r="51" spans="1:10" s="16" customFormat="1" ht="42" customHeight="1">
      <c r="A51" s="63" t="s">
        <v>16</v>
      </c>
      <c r="B51" s="63"/>
      <c r="C51" s="63"/>
      <c r="D51" s="63"/>
      <c r="E51" s="63"/>
      <c r="F51" s="17">
        <f>SUM(F50:F50)</f>
        <v>70300</v>
      </c>
      <c r="G51" s="18"/>
      <c r="H51" s="17">
        <f>SUM(H50:H50)</f>
        <v>0</v>
      </c>
      <c r="I51" s="17">
        <f>SUM(I50:I50)</f>
        <v>70300</v>
      </c>
      <c r="J51" s="20"/>
    </row>
    <row r="52" spans="1:10" ht="18.75" customHeight="1">
      <c r="A52" s="63" t="s">
        <v>69</v>
      </c>
      <c r="B52" s="63"/>
      <c r="C52" s="63"/>
      <c r="D52" s="63"/>
      <c r="E52" s="63"/>
      <c r="F52" s="63"/>
      <c r="G52" s="63"/>
      <c r="H52" s="63"/>
      <c r="I52" s="63"/>
      <c r="J52" s="26"/>
    </row>
    <row r="53" spans="1:10" s="16" customFormat="1" ht="14.1" customHeight="1">
      <c r="A53" s="11">
        <v>1</v>
      </c>
      <c r="B53" s="27" t="s">
        <v>70</v>
      </c>
      <c r="C53" s="32" t="s">
        <v>31</v>
      </c>
      <c r="D53" s="32">
        <v>1</v>
      </c>
      <c r="E53" s="31">
        <v>618</v>
      </c>
      <c r="F53" s="33">
        <f t="shared" ref="F53:F79" si="2">D53*E53</f>
        <v>618</v>
      </c>
      <c r="G53" s="82" t="s">
        <v>130</v>
      </c>
      <c r="H53" s="33">
        <v>0</v>
      </c>
      <c r="I53" s="33">
        <f t="shared" ref="I53:I79" si="3">F53+H53</f>
        <v>618</v>
      </c>
      <c r="J53" s="20"/>
    </row>
    <row r="54" spans="1:10" s="16" customFormat="1" ht="14.1" customHeight="1">
      <c r="A54" s="11">
        <v>2</v>
      </c>
      <c r="B54" s="27" t="s">
        <v>71</v>
      </c>
      <c r="C54" s="32" t="s">
        <v>31</v>
      </c>
      <c r="D54" s="32">
        <v>1</v>
      </c>
      <c r="E54" s="31">
        <v>618</v>
      </c>
      <c r="F54" s="33">
        <f t="shared" si="2"/>
        <v>618</v>
      </c>
      <c r="G54" s="84"/>
      <c r="H54" s="33">
        <f t="shared" ref="H54:H79" si="4">D54*G54</f>
        <v>0</v>
      </c>
      <c r="I54" s="33">
        <f t="shared" si="3"/>
        <v>618</v>
      </c>
      <c r="J54" s="20"/>
    </row>
    <row r="55" spans="1:10" s="16" customFormat="1" ht="14.1" customHeight="1">
      <c r="A55" s="11">
        <v>3</v>
      </c>
      <c r="B55" s="27" t="s">
        <v>72</v>
      </c>
      <c r="C55" s="32" t="s">
        <v>31</v>
      </c>
      <c r="D55" s="32">
        <v>1</v>
      </c>
      <c r="E55" s="31">
        <v>1045</v>
      </c>
      <c r="F55" s="33">
        <f t="shared" si="2"/>
        <v>1045</v>
      </c>
      <c r="G55" s="84"/>
      <c r="H55" s="33">
        <f t="shared" si="4"/>
        <v>0</v>
      </c>
      <c r="I55" s="33">
        <f t="shared" si="3"/>
        <v>1045</v>
      </c>
      <c r="J55" s="20"/>
    </row>
    <row r="56" spans="1:10" s="16" customFormat="1" ht="14.1" customHeight="1">
      <c r="A56" s="11">
        <v>4</v>
      </c>
      <c r="B56" s="27" t="s">
        <v>73</v>
      </c>
      <c r="C56" s="32" t="s">
        <v>31</v>
      </c>
      <c r="D56" s="32">
        <v>2</v>
      </c>
      <c r="E56" s="31">
        <v>428</v>
      </c>
      <c r="F56" s="33">
        <f t="shared" si="2"/>
        <v>856</v>
      </c>
      <c r="G56" s="84"/>
      <c r="H56" s="33">
        <f t="shared" si="4"/>
        <v>0</v>
      </c>
      <c r="I56" s="33">
        <f t="shared" si="3"/>
        <v>856</v>
      </c>
      <c r="J56" s="20"/>
    </row>
    <row r="57" spans="1:10" s="16" customFormat="1" ht="14.1" customHeight="1">
      <c r="A57" s="11">
        <v>5</v>
      </c>
      <c r="B57" s="27" t="s">
        <v>74</v>
      </c>
      <c r="C57" s="32" t="s">
        <v>31</v>
      </c>
      <c r="D57" s="32">
        <v>1</v>
      </c>
      <c r="E57" s="31">
        <v>428</v>
      </c>
      <c r="F57" s="33">
        <f t="shared" si="2"/>
        <v>428</v>
      </c>
      <c r="G57" s="84"/>
      <c r="H57" s="33">
        <f t="shared" si="4"/>
        <v>0</v>
      </c>
      <c r="I57" s="33">
        <f t="shared" si="3"/>
        <v>428</v>
      </c>
      <c r="J57" s="20"/>
    </row>
    <row r="58" spans="1:10" s="16" customFormat="1" ht="14.1" customHeight="1">
      <c r="A58" s="11">
        <v>6</v>
      </c>
      <c r="B58" s="27" t="s">
        <v>75</v>
      </c>
      <c r="C58" s="32" t="s">
        <v>13</v>
      </c>
      <c r="D58" s="28">
        <v>5</v>
      </c>
      <c r="E58" s="31">
        <v>523</v>
      </c>
      <c r="F58" s="33">
        <f t="shared" si="2"/>
        <v>2615</v>
      </c>
      <c r="G58" s="84"/>
      <c r="H58" s="33">
        <f t="shared" si="4"/>
        <v>0</v>
      </c>
      <c r="I58" s="33">
        <f t="shared" si="3"/>
        <v>2615</v>
      </c>
      <c r="J58" s="20"/>
    </row>
    <row r="59" spans="1:10" s="16" customFormat="1" ht="14.1" customHeight="1">
      <c r="A59" s="11">
        <v>7</v>
      </c>
      <c r="B59" s="27" t="s">
        <v>76</v>
      </c>
      <c r="C59" s="32" t="s">
        <v>31</v>
      </c>
      <c r="D59" s="28">
        <v>4</v>
      </c>
      <c r="E59" s="31">
        <v>190</v>
      </c>
      <c r="F59" s="33">
        <f t="shared" si="2"/>
        <v>760</v>
      </c>
      <c r="G59" s="84"/>
      <c r="H59" s="33">
        <f t="shared" si="4"/>
        <v>0</v>
      </c>
      <c r="I59" s="33">
        <f t="shared" si="3"/>
        <v>760</v>
      </c>
      <c r="J59" s="21"/>
    </row>
    <row r="60" spans="1:10" s="16" customFormat="1" ht="14.1" customHeight="1">
      <c r="A60" s="11">
        <v>8</v>
      </c>
      <c r="B60" s="27" t="s">
        <v>77</v>
      </c>
      <c r="C60" s="32" t="s">
        <v>31</v>
      </c>
      <c r="D60" s="28">
        <v>1</v>
      </c>
      <c r="E60" s="31">
        <v>190</v>
      </c>
      <c r="F60" s="33">
        <f t="shared" si="2"/>
        <v>190</v>
      </c>
      <c r="G60" s="84"/>
      <c r="H60" s="33">
        <f t="shared" si="4"/>
        <v>0</v>
      </c>
      <c r="I60" s="33">
        <f t="shared" si="3"/>
        <v>190</v>
      </c>
      <c r="J60" s="20"/>
    </row>
    <row r="61" spans="1:10" s="16" customFormat="1" ht="14.1" customHeight="1">
      <c r="A61" s="11">
        <v>9</v>
      </c>
      <c r="B61" s="27" t="s">
        <v>78</v>
      </c>
      <c r="C61" s="32" t="s">
        <v>13</v>
      </c>
      <c r="D61" s="30">
        <v>0.5</v>
      </c>
      <c r="E61" s="31">
        <v>855</v>
      </c>
      <c r="F61" s="33">
        <f t="shared" si="2"/>
        <v>427.5</v>
      </c>
      <c r="G61" s="84"/>
      <c r="H61" s="33">
        <f t="shared" si="4"/>
        <v>0</v>
      </c>
      <c r="I61" s="33">
        <f t="shared" si="3"/>
        <v>427.5</v>
      </c>
      <c r="J61" s="20"/>
    </row>
    <row r="62" spans="1:10" s="16" customFormat="1" ht="14.1" customHeight="1">
      <c r="A62" s="11">
        <v>10</v>
      </c>
      <c r="B62" s="27" t="s">
        <v>79</v>
      </c>
      <c r="C62" s="32" t="s">
        <v>31</v>
      </c>
      <c r="D62" s="28">
        <v>1</v>
      </c>
      <c r="E62" s="31">
        <v>190</v>
      </c>
      <c r="F62" s="33">
        <f t="shared" si="2"/>
        <v>190</v>
      </c>
      <c r="G62" s="84"/>
      <c r="H62" s="33">
        <f t="shared" si="4"/>
        <v>0</v>
      </c>
      <c r="I62" s="33">
        <f t="shared" si="3"/>
        <v>190</v>
      </c>
      <c r="J62" s="20"/>
    </row>
    <row r="63" spans="1:10" s="16" customFormat="1" ht="14.1" customHeight="1">
      <c r="A63" s="11">
        <v>11</v>
      </c>
      <c r="B63" s="27" t="s">
        <v>80</v>
      </c>
      <c r="C63" s="32" t="s">
        <v>31</v>
      </c>
      <c r="D63" s="28">
        <v>1</v>
      </c>
      <c r="E63" s="31">
        <v>95</v>
      </c>
      <c r="F63" s="33">
        <f t="shared" si="2"/>
        <v>95</v>
      </c>
      <c r="G63" s="84"/>
      <c r="H63" s="33">
        <f t="shared" si="4"/>
        <v>0</v>
      </c>
      <c r="I63" s="33">
        <f t="shared" si="3"/>
        <v>95</v>
      </c>
      <c r="J63" s="20"/>
    </row>
    <row r="64" spans="1:10" s="16" customFormat="1" ht="14.1" customHeight="1">
      <c r="A64" s="11">
        <v>12</v>
      </c>
      <c r="B64" s="27" t="s">
        <v>81</v>
      </c>
      <c r="C64" s="32" t="s">
        <v>31</v>
      </c>
      <c r="D64" s="28">
        <v>1</v>
      </c>
      <c r="E64" s="31">
        <v>95</v>
      </c>
      <c r="F64" s="33">
        <f t="shared" si="2"/>
        <v>95</v>
      </c>
      <c r="G64" s="84"/>
      <c r="H64" s="33">
        <f t="shared" si="4"/>
        <v>0</v>
      </c>
      <c r="I64" s="33">
        <f t="shared" si="3"/>
        <v>95</v>
      </c>
      <c r="J64" s="20"/>
    </row>
    <row r="65" spans="1:10" s="16" customFormat="1" ht="14.1" customHeight="1">
      <c r="A65" s="11">
        <v>13</v>
      </c>
      <c r="B65" s="27" t="s">
        <v>82</v>
      </c>
      <c r="C65" s="32" t="s">
        <v>13</v>
      </c>
      <c r="D65" s="28">
        <v>16</v>
      </c>
      <c r="E65" s="31">
        <v>523</v>
      </c>
      <c r="F65" s="33">
        <f t="shared" si="2"/>
        <v>8368</v>
      </c>
      <c r="G65" s="84"/>
      <c r="H65" s="33">
        <f t="shared" si="4"/>
        <v>0</v>
      </c>
      <c r="I65" s="33">
        <f t="shared" si="3"/>
        <v>8368</v>
      </c>
      <c r="J65" s="20"/>
    </row>
    <row r="66" spans="1:10" s="16" customFormat="1" ht="14.1" customHeight="1">
      <c r="A66" s="11">
        <v>14</v>
      </c>
      <c r="B66" s="27" t="s">
        <v>83</v>
      </c>
      <c r="C66" s="32" t="s">
        <v>31</v>
      </c>
      <c r="D66" s="28">
        <v>1</v>
      </c>
      <c r="E66" s="31">
        <v>523</v>
      </c>
      <c r="F66" s="33">
        <f t="shared" si="2"/>
        <v>523</v>
      </c>
      <c r="G66" s="84"/>
      <c r="H66" s="33">
        <f t="shared" si="4"/>
        <v>0</v>
      </c>
      <c r="I66" s="33">
        <f t="shared" si="3"/>
        <v>523</v>
      </c>
      <c r="J66" s="20"/>
    </row>
    <row r="67" spans="1:10" s="16" customFormat="1" ht="14.1" customHeight="1">
      <c r="A67" s="11">
        <v>15</v>
      </c>
      <c r="B67" s="27" t="s">
        <v>84</v>
      </c>
      <c r="C67" s="32" t="s">
        <v>31</v>
      </c>
      <c r="D67" s="28">
        <v>1</v>
      </c>
      <c r="E67" s="31">
        <v>523</v>
      </c>
      <c r="F67" s="33">
        <f t="shared" si="2"/>
        <v>523</v>
      </c>
      <c r="G67" s="84"/>
      <c r="H67" s="33">
        <f t="shared" si="4"/>
        <v>0</v>
      </c>
      <c r="I67" s="33">
        <f t="shared" si="3"/>
        <v>523</v>
      </c>
      <c r="J67" s="21"/>
    </row>
    <row r="68" spans="1:10" s="16" customFormat="1" ht="14.1" customHeight="1">
      <c r="A68" s="11">
        <v>16</v>
      </c>
      <c r="B68" s="27" t="s">
        <v>85</v>
      </c>
      <c r="C68" s="32" t="s">
        <v>31</v>
      </c>
      <c r="D68" s="28">
        <v>1</v>
      </c>
      <c r="E68" s="31">
        <v>855</v>
      </c>
      <c r="F68" s="33">
        <f t="shared" si="2"/>
        <v>855</v>
      </c>
      <c r="G68" s="84"/>
      <c r="H68" s="33">
        <f t="shared" si="4"/>
        <v>0</v>
      </c>
      <c r="I68" s="33">
        <f t="shared" si="3"/>
        <v>855</v>
      </c>
      <c r="J68" s="20"/>
    </row>
    <row r="69" spans="1:10" s="16" customFormat="1" ht="14.1" customHeight="1">
      <c r="A69" s="11">
        <v>17</v>
      </c>
      <c r="B69" s="27" t="s">
        <v>86</v>
      </c>
      <c r="C69" s="32" t="s">
        <v>31</v>
      </c>
      <c r="D69" s="28">
        <v>2</v>
      </c>
      <c r="E69" s="31">
        <v>1425</v>
      </c>
      <c r="F69" s="33">
        <f t="shared" si="2"/>
        <v>2850</v>
      </c>
      <c r="G69" s="84"/>
      <c r="H69" s="33">
        <f t="shared" si="4"/>
        <v>0</v>
      </c>
      <c r="I69" s="33">
        <f t="shared" si="3"/>
        <v>2850</v>
      </c>
      <c r="J69" s="20"/>
    </row>
    <row r="70" spans="1:10" s="16" customFormat="1" ht="14.1" customHeight="1">
      <c r="A70" s="11">
        <v>18</v>
      </c>
      <c r="B70" s="27" t="s">
        <v>87</v>
      </c>
      <c r="C70" s="32" t="s">
        <v>31</v>
      </c>
      <c r="D70" s="28">
        <v>2</v>
      </c>
      <c r="E70" s="31">
        <v>428</v>
      </c>
      <c r="F70" s="33">
        <f t="shared" si="2"/>
        <v>856</v>
      </c>
      <c r="G70" s="84"/>
      <c r="H70" s="33">
        <f t="shared" si="4"/>
        <v>0</v>
      </c>
      <c r="I70" s="33">
        <f t="shared" si="3"/>
        <v>856</v>
      </c>
      <c r="J70" s="20"/>
    </row>
    <row r="71" spans="1:10" s="16" customFormat="1" ht="14.1" customHeight="1">
      <c r="A71" s="11">
        <v>19</v>
      </c>
      <c r="B71" s="27" t="s">
        <v>88</v>
      </c>
      <c r="C71" s="32" t="s">
        <v>31</v>
      </c>
      <c r="D71" s="28">
        <v>2</v>
      </c>
      <c r="E71" s="31">
        <v>428</v>
      </c>
      <c r="F71" s="33">
        <f t="shared" si="2"/>
        <v>856</v>
      </c>
      <c r="G71" s="84"/>
      <c r="H71" s="33">
        <f t="shared" si="4"/>
        <v>0</v>
      </c>
      <c r="I71" s="33">
        <f t="shared" si="3"/>
        <v>856</v>
      </c>
      <c r="J71" s="20"/>
    </row>
    <row r="72" spans="1:10" s="16" customFormat="1" ht="14.1" customHeight="1">
      <c r="A72" s="11">
        <v>20</v>
      </c>
      <c r="B72" s="27" t="s">
        <v>89</v>
      </c>
      <c r="C72" s="32" t="s">
        <v>31</v>
      </c>
      <c r="D72" s="28">
        <v>9</v>
      </c>
      <c r="E72" s="31">
        <v>523</v>
      </c>
      <c r="F72" s="33">
        <f t="shared" si="2"/>
        <v>4707</v>
      </c>
      <c r="G72" s="84"/>
      <c r="H72" s="33">
        <f t="shared" si="4"/>
        <v>0</v>
      </c>
      <c r="I72" s="33">
        <f t="shared" si="3"/>
        <v>4707</v>
      </c>
      <c r="J72" s="20"/>
    </row>
    <row r="73" spans="1:10" s="16" customFormat="1" ht="14.1" customHeight="1">
      <c r="A73" s="11">
        <v>21</v>
      </c>
      <c r="B73" s="27" t="s">
        <v>90</v>
      </c>
      <c r="C73" s="32" t="s">
        <v>31</v>
      </c>
      <c r="D73" s="28">
        <v>1</v>
      </c>
      <c r="E73" s="31">
        <v>190</v>
      </c>
      <c r="F73" s="33">
        <f t="shared" si="2"/>
        <v>190</v>
      </c>
      <c r="G73" s="84"/>
      <c r="H73" s="33">
        <f t="shared" si="4"/>
        <v>0</v>
      </c>
      <c r="I73" s="33">
        <f t="shared" si="3"/>
        <v>190</v>
      </c>
      <c r="J73" s="20"/>
    </row>
    <row r="74" spans="1:10" s="16" customFormat="1" ht="14.1" customHeight="1">
      <c r="A74" s="11">
        <v>22</v>
      </c>
      <c r="B74" s="27" t="s">
        <v>91</v>
      </c>
      <c r="C74" s="32" t="s">
        <v>31</v>
      </c>
      <c r="D74" s="28">
        <v>20</v>
      </c>
      <c r="E74" s="31">
        <v>143</v>
      </c>
      <c r="F74" s="33">
        <f t="shared" si="2"/>
        <v>2860</v>
      </c>
      <c r="G74" s="84"/>
      <c r="H74" s="33">
        <f t="shared" si="4"/>
        <v>0</v>
      </c>
      <c r="I74" s="33">
        <f t="shared" si="3"/>
        <v>2860</v>
      </c>
      <c r="J74" s="20"/>
    </row>
    <row r="75" spans="1:10" s="16" customFormat="1" ht="14.1" customHeight="1">
      <c r="A75" s="11">
        <v>23</v>
      </c>
      <c r="B75" s="27" t="s">
        <v>92</v>
      </c>
      <c r="C75" s="32" t="s">
        <v>31</v>
      </c>
      <c r="D75" s="28">
        <v>5</v>
      </c>
      <c r="E75" s="31">
        <v>143</v>
      </c>
      <c r="F75" s="33">
        <f t="shared" si="2"/>
        <v>715</v>
      </c>
      <c r="G75" s="84"/>
      <c r="H75" s="33">
        <f t="shared" si="4"/>
        <v>0</v>
      </c>
      <c r="I75" s="33">
        <f t="shared" si="3"/>
        <v>715</v>
      </c>
      <c r="J75" s="20"/>
    </row>
    <row r="76" spans="1:10" s="16" customFormat="1" ht="14.1" customHeight="1">
      <c r="A76" s="11">
        <v>24</v>
      </c>
      <c r="B76" s="27" t="s">
        <v>93</v>
      </c>
      <c r="C76" s="32" t="s">
        <v>13</v>
      </c>
      <c r="D76" s="28">
        <v>40</v>
      </c>
      <c r="E76" s="31">
        <v>523</v>
      </c>
      <c r="F76" s="33">
        <f t="shared" si="2"/>
        <v>20920</v>
      </c>
      <c r="G76" s="84"/>
      <c r="H76" s="33">
        <f t="shared" si="4"/>
        <v>0</v>
      </c>
      <c r="I76" s="33">
        <f t="shared" si="3"/>
        <v>20920</v>
      </c>
      <c r="J76" s="20"/>
    </row>
    <row r="77" spans="1:10" s="16" customFormat="1" ht="14.1" customHeight="1">
      <c r="A77" s="11">
        <v>25</v>
      </c>
      <c r="B77" s="27" t="s">
        <v>94</v>
      </c>
      <c r="C77" s="32" t="s">
        <v>13</v>
      </c>
      <c r="D77" s="28">
        <v>40</v>
      </c>
      <c r="E77" s="31">
        <v>95</v>
      </c>
      <c r="F77" s="33">
        <v>0</v>
      </c>
      <c r="G77" s="84"/>
      <c r="H77" s="33">
        <f t="shared" si="4"/>
        <v>0</v>
      </c>
      <c r="I77" s="33">
        <v>0</v>
      </c>
      <c r="J77" s="20"/>
    </row>
    <row r="78" spans="1:10" s="16" customFormat="1" ht="14.1" customHeight="1">
      <c r="A78" s="11">
        <v>26</v>
      </c>
      <c r="B78" s="27" t="s">
        <v>95</v>
      </c>
      <c r="C78" s="32" t="s">
        <v>31</v>
      </c>
      <c r="D78" s="28">
        <v>1</v>
      </c>
      <c r="E78" s="31">
        <v>6175</v>
      </c>
      <c r="F78" s="33">
        <f t="shared" si="2"/>
        <v>6175</v>
      </c>
      <c r="G78" s="84"/>
      <c r="H78" s="33">
        <f t="shared" si="4"/>
        <v>0</v>
      </c>
      <c r="I78" s="33">
        <f t="shared" si="3"/>
        <v>6175</v>
      </c>
      <c r="J78" s="20"/>
    </row>
    <row r="79" spans="1:10" s="16" customFormat="1" ht="14.1" customHeight="1">
      <c r="A79" s="11">
        <v>27</v>
      </c>
      <c r="B79" s="27" t="s">
        <v>96</v>
      </c>
      <c r="C79" s="32" t="s">
        <v>31</v>
      </c>
      <c r="D79" s="28">
        <v>1</v>
      </c>
      <c r="E79" s="31">
        <v>1045</v>
      </c>
      <c r="F79" s="33">
        <f t="shared" si="2"/>
        <v>1045</v>
      </c>
      <c r="G79" s="83"/>
      <c r="H79" s="33">
        <f t="shared" si="4"/>
        <v>0</v>
      </c>
      <c r="I79" s="33">
        <f t="shared" si="3"/>
        <v>1045</v>
      </c>
      <c r="J79" s="20"/>
    </row>
    <row r="80" spans="1:10" s="16" customFormat="1" ht="18" customHeight="1">
      <c r="A80" s="63" t="s">
        <v>16</v>
      </c>
      <c r="B80" s="63"/>
      <c r="C80" s="63"/>
      <c r="D80" s="63"/>
      <c r="E80" s="63"/>
      <c r="F80" s="17">
        <f>SUM(F53:F79)</f>
        <v>59380.5</v>
      </c>
      <c r="G80" s="18"/>
      <c r="H80" s="17">
        <f>SUM(H53:H79)</f>
        <v>0</v>
      </c>
      <c r="I80" s="17">
        <f>SUM(I53:I79)</f>
        <v>59380.5</v>
      </c>
      <c r="J80" s="20"/>
    </row>
    <row r="81" spans="1:10" s="16" customFormat="1" ht="18" customHeight="1">
      <c r="A81" s="63" t="s">
        <v>97</v>
      </c>
      <c r="B81" s="63"/>
      <c r="C81" s="63"/>
      <c r="D81" s="63"/>
      <c r="E81" s="63"/>
      <c r="F81" s="63"/>
      <c r="G81" s="63"/>
      <c r="H81" s="63"/>
      <c r="I81" s="63"/>
      <c r="J81" s="20"/>
    </row>
    <row r="82" spans="1:10" s="16" customFormat="1" ht="14.1" customHeight="1">
      <c r="A82" s="11">
        <v>1</v>
      </c>
      <c r="B82" s="27" t="s">
        <v>98</v>
      </c>
      <c r="C82" s="32" t="s">
        <v>31</v>
      </c>
      <c r="D82" s="28">
        <v>81</v>
      </c>
      <c r="E82" s="29">
        <v>600</v>
      </c>
      <c r="F82" s="33">
        <f t="shared" ref="F82:F92" si="5">D82*E82</f>
        <v>48600</v>
      </c>
      <c r="G82" s="82" t="s">
        <v>130</v>
      </c>
      <c r="H82" s="33">
        <v>0</v>
      </c>
      <c r="I82" s="33">
        <f t="shared" ref="I82:I91" si="6">F82+H82</f>
        <v>48600</v>
      </c>
      <c r="J82" s="20"/>
    </row>
    <row r="83" spans="1:10" s="16" customFormat="1" ht="14.1" customHeight="1">
      <c r="A83" s="11">
        <v>2</v>
      </c>
      <c r="B83" s="27" t="s">
        <v>99</v>
      </c>
      <c r="C83" s="32" t="s">
        <v>31</v>
      </c>
      <c r="D83" s="28">
        <v>105</v>
      </c>
      <c r="E83" s="29">
        <v>238</v>
      </c>
      <c r="F83" s="33">
        <f t="shared" si="5"/>
        <v>24990</v>
      </c>
      <c r="G83" s="84"/>
      <c r="H83" s="33">
        <f t="shared" ref="H83:H91" si="7">D83*G83</f>
        <v>0</v>
      </c>
      <c r="I83" s="33">
        <f t="shared" si="6"/>
        <v>24990</v>
      </c>
      <c r="J83" s="20"/>
    </row>
    <row r="84" spans="1:10" s="16" customFormat="1" ht="14.1" customHeight="1">
      <c r="A84" s="11">
        <v>3</v>
      </c>
      <c r="B84" s="27" t="s">
        <v>100</v>
      </c>
      <c r="C84" s="32" t="s">
        <v>31</v>
      </c>
      <c r="D84" s="28">
        <v>1</v>
      </c>
      <c r="E84" s="29">
        <v>238</v>
      </c>
      <c r="F84" s="33">
        <f t="shared" si="5"/>
        <v>238</v>
      </c>
      <c r="G84" s="84"/>
      <c r="H84" s="33">
        <f t="shared" si="7"/>
        <v>0</v>
      </c>
      <c r="I84" s="33">
        <f t="shared" si="6"/>
        <v>238</v>
      </c>
      <c r="J84" s="20"/>
    </row>
    <row r="85" spans="1:10" s="16" customFormat="1" ht="14.1" customHeight="1">
      <c r="A85" s="11">
        <v>4</v>
      </c>
      <c r="B85" s="27" t="s">
        <v>101</v>
      </c>
      <c r="C85" s="32" t="s">
        <v>31</v>
      </c>
      <c r="D85" s="28">
        <v>8</v>
      </c>
      <c r="E85" s="29">
        <v>200</v>
      </c>
      <c r="F85" s="33">
        <f t="shared" si="5"/>
        <v>1600</v>
      </c>
      <c r="G85" s="84"/>
      <c r="H85" s="33">
        <f t="shared" si="7"/>
        <v>0</v>
      </c>
      <c r="I85" s="33">
        <f t="shared" si="6"/>
        <v>1600</v>
      </c>
      <c r="J85" s="20"/>
    </row>
    <row r="86" spans="1:10" s="16" customFormat="1" ht="14.1" customHeight="1">
      <c r="A86" s="11">
        <v>5</v>
      </c>
      <c r="B86" s="27" t="s">
        <v>102</v>
      </c>
      <c r="C86" s="32" t="s">
        <v>31</v>
      </c>
      <c r="D86" s="28">
        <v>8</v>
      </c>
      <c r="E86" s="29">
        <v>114</v>
      </c>
      <c r="F86" s="33">
        <f t="shared" si="5"/>
        <v>912</v>
      </c>
      <c r="G86" s="84"/>
      <c r="H86" s="33">
        <f t="shared" si="7"/>
        <v>0</v>
      </c>
      <c r="I86" s="33">
        <f t="shared" si="6"/>
        <v>912</v>
      </c>
      <c r="J86" s="20"/>
    </row>
    <row r="87" spans="1:10" s="16" customFormat="1" ht="14.1" customHeight="1">
      <c r="A87" s="11">
        <v>6</v>
      </c>
      <c r="B87" s="27" t="s">
        <v>103</v>
      </c>
      <c r="C87" s="32" t="s">
        <v>13</v>
      </c>
      <c r="D87" s="28">
        <v>1500</v>
      </c>
      <c r="E87" s="29">
        <v>114</v>
      </c>
      <c r="F87" s="33">
        <f t="shared" si="5"/>
        <v>171000</v>
      </c>
      <c r="G87" s="84"/>
      <c r="H87" s="33">
        <f t="shared" si="7"/>
        <v>0</v>
      </c>
      <c r="I87" s="33">
        <f t="shared" si="6"/>
        <v>171000</v>
      </c>
      <c r="J87" s="20"/>
    </row>
    <row r="88" spans="1:10" s="16" customFormat="1" ht="14.1" customHeight="1">
      <c r="A88" s="11">
        <v>7</v>
      </c>
      <c r="B88" s="27" t="s">
        <v>104</v>
      </c>
      <c r="C88" s="32" t="s">
        <v>13</v>
      </c>
      <c r="D88" s="28">
        <v>200</v>
      </c>
      <c r="E88" s="29">
        <v>114</v>
      </c>
      <c r="F88" s="33">
        <f t="shared" si="5"/>
        <v>22800</v>
      </c>
      <c r="G88" s="84"/>
      <c r="H88" s="33">
        <f t="shared" si="7"/>
        <v>0</v>
      </c>
      <c r="I88" s="33">
        <f t="shared" si="6"/>
        <v>22800</v>
      </c>
      <c r="J88" s="20"/>
    </row>
    <row r="89" spans="1:10" s="16" customFormat="1" ht="14.1" customHeight="1">
      <c r="A89" s="11">
        <v>8</v>
      </c>
      <c r="B89" s="27" t="s">
        <v>105</v>
      </c>
      <c r="C89" s="32" t="s">
        <v>13</v>
      </c>
      <c r="D89" s="28">
        <v>150</v>
      </c>
      <c r="E89" s="29">
        <v>114</v>
      </c>
      <c r="F89" s="33">
        <f t="shared" si="5"/>
        <v>17100</v>
      </c>
      <c r="G89" s="84"/>
      <c r="H89" s="33">
        <f t="shared" si="7"/>
        <v>0</v>
      </c>
      <c r="I89" s="33">
        <f t="shared" si="6"/>
        <v>17100</v>
      </c>
      <c r="J89" s="20"/>
    </row>
    <row r="90" spans="1:10" s="16" customFormat="1" ht="14.1" customHeight="1">
      <c r="A90" s="11">
        <v>9</v>
      </c>
      <c r="B90" s="27" t="s">
        <v>106</v>
      </c>
      <c r="C90" s="32" t="s">
        <v>13</v>
      </c>
      <c r="D90" s="28">
        <v>400</v>
      </c>
      <c r="E90" s="29">
        <v>114</v>
      </c>
      <c r="F90" s="33">
        <f t="shared" si="5"/>
        <v>45600</v>
      </c>
      <c r="G90" s="84"/>
      <c r="H90" s="33">
        <f t="shared" si="7"/>
        <v>0</v>
      </c>
      <c r="I90" s="33">
        <f t="shared" si="6"/>
        <v>45600</v>
      </c>
      <c r="J90" s="20"/>
    </row>
    <row r="91" spans="1:10" s="16" customFormat="1" ht="14.1" customHeight="1">
      <c r="A91" s="11">
        <v>10</v>
      </c>
      <c r="B91" s="27" t="s">
        <v>107</v>
      </c>
      <c r="C91" s="32" t="s">
        <v>13</v>
      </c>
      <c r="D91" s="28">
        <v>30</v>
      </c>
      <c r="E91" s="29">
        <v>114</v>
      </c>
      <c r="F91" s="33">
        <f t="shared" si="5"/>
        <v>3420</v>
      </c>
      <c r="G91" s="83"/>
      <c r="H91" s="33">
        <f t="shared" si="7"/>
        <v>0</v>
      </c>
      <c r="I91" s="33">
        <f t="shared" si="6"/>
        <v>3420</v>
      </c>
      <c r="J91" s="20"/>
    </row>
    <row r="92" spans="1:10" s="16" customFormat="1" ht="27.4" customHeight="1">
      <c r="A92" s="11">
        <v>11</v>
      </c>
      <c r="B92" s="34" t="s">
        <v>108</v>
      </c>
      <c r="C92" s="32" t="s">
        <v>31</v>
      </c>
      <c r="D92" s="32">
        <v>1</v>
      </c>
      <c r="E92" s="32">
        <v>14250</v>
      </c>
      <c r="F92" s="33">
        <f t="shared" si="5"/>
        <v>14250</v>
      </c>
      <c r="G92" s="59" t="s">
        <v>22</v>
      </c>
      <c r="H92" s="59"/>
      <c r="I92" s="59"/>
      <c r="J92" s="20"/>
    </row>
    <row r="93" spans="1:10" s="16" customFormat="1" ht="14.1" customHeight="1">
      <c r="A93" s="22" t="s">
        <v>109</v>
      </c>
      <c r="B93" s="34" t="s">
        <v>110</v>
      </c>
      <c r="C93" s="32" t="s">
        <v>31</v>
      </c>
      <c r="D93" s="32">
        <v>7</v>
      </c>
      <c r="E93" s="60" t="s">
        <v>22</v>
      </c>
      <c r="F93" s="60"/>
      <c r="G93" s="82" t="s">
        <v>130</v>
      </c>
      <c r="H93" s="33">
        <v>0</v>
      </c>
      <c r="I93" s="61" t="s">
        <v>22</v>
      </c>
      <c r="J93" s="20"/>
    </row>
    <row r="94" spans="1:10" s="16" customFormat="1" ht="14.1" customHeight="1">
      <c r="A94" s="22" t="s">
        <v>111</v>
      </c>
      <c r="B94" s="34" t="s">
        <v>112</v>
      </c>
      <c r="C94" s="32" t="s">
        <v>31</v>
      </c>
      <c r="D94" s="32">
        <v>1</v>
      </c>
      <c r="E94" s="60"/>
      <c r="F94" s="60"/>
      <c r="G94" s="84"/>
      <c r="H94" s="33">
        <f t="shared" ref="H94:H99" si="8">D94*G94</f>
        <v>0</v>
      </c>
      <c r="I94" s="61"/>
      <c r="J94" s="20"/>
    </row>
    <row r="95" spans="1:10" s="16" customFormat="1" ht="14.1" customHeight="1">
      <c r="A95" s="22" t="s">
        <v>113</v>
      </c>
      <c r="B95" s="34" t="s">
        <v>114</v>
      </c>
      <c r="C95" s="32" t="s">
        <v>31</v>
      </c>
      <c r="D95" s="32">
        <v>21</v>
      </c>
      <c r="E95" s="60"/>
      <c r="F95" s="60"/>
      <c r="G95" s="84"/>
      <c r="H95" s="33">
        <f t="shared" si="8"/>
        <v>0</v>
      </c>
      <c r="I95" s="61"/>
      <c r="J95" s="20"/>
    </row>
    <row r="96" spans="1:10" s="16" customFormat="1" ht="14.1" customHeight="1">
      <c r="A96" s="22" t="s">
        <v>115</v>
      </c>
      <c r="B96" s="34" t="s">
        <v>116</v>
      </c>
      <c r="C96" s="32" t="s">
        <v>31</v>
      </c>
      <c r="D96" s="32">
        <v>6</v>
      </c>
      <c r="E96" s="60"/>
      <c r="F96" s="60"/>
      <c r="G96" s="84"/>
      <c r="H96" s="33">
        <f t="shared" si="8"/>
        <v>0</v>
      </c>
      <c r="I96" s="61"/>
      <c r="J96" s="20"/>
    </row>
    <row r="97" spans="1:10" s="16" customFormat="1" ht="14.1" customHeight="1">
      <c r="A97" s="22" t="s">
        <v>117</v>
      </c>
      <c r="B97" s="34" t="s">
        <v>118</v>
      </c>
      <c r="C97" s="32" t="s">
        <v>31</v>
      </c>
      <c r="D97" s="32">
        <v>5</v>
      </c>
      <c r="E97" s="60"/>
      <c r="F97" s="60"/>
      <c r="G97" s="84"/>
      <c r="H97" s="33">
        <f t="shared" si="8"/>
        <v>0</v>
      </c>
      <c r="I97" s="61"/>
      <c r="J97" s="20"/>
    </row>
    <row r="98" spans="1:10" s="16" customFormat="1" ht="14.1" customHeight="1">
      <c r="A98" s="22" t="s">
        <v>119</v>
      </c>
      <c r="B98" s="34" t="s">
        <v>120</v>
      </c>
      <c r="C98" s="32" t="s">
        <v>31</v>
      </c>
      <c r="D98" s="32">
        <v>2</v>
      </c>
      <c r="E98" s="60"/>
      <c r="F98" s="60"/>
      <c r="G98" s="84"/>
      <c r="H98" s="33">
        <f t="shared" si="8"/>
        <v>0</v>
      </c>
      <c r="I98" s="61"/>
      <c r="J98" s="20"/>
    </row>
    <row r="99" spans="1:10" s="16" customFormat="1" ht="14.1" customHeight="1">
      <c r="A99" s="22" t="s">
        <v>121</v>
      </c>
      <c r="B99" s="34" t="s">
        <v>122</v>
      </c>
      <c r="C99" s="32" t="s">
        <v>31</v>
      </c>
      <c r="D99" s="32">
        <v>1</v>
      </c>
      <c r="E99" s="60"/>
      <c r="F99" s="60"/>
      <c r="G99" s="83"/>
      <c r="H99" s="33">
        <f t="shared" si="8"/>
        <v>0</v>
      </c>
      <c r="I99" s="61"/>
      <c r="J99" s="20"/>
    </row>
    <row r="100" spans="1:10" s="16" customFormat="1" ht="14.1" customHeight="1">
      <c r="A100" s="11"/>
      <c r="B100" s="62" t="s">
        <v>123</v>
      </c>
      <c r="C100" s="62"/>
      <c r="D100" s="62"/>
      <c r="E100" s="62"/>
      <c r="F100" s="62"/>
      <c r="G100" s="62"/>
      <c r="H100" s="62"/>
      <c r="I100" s="31">
        <f>F92+H93+H94+H95+H96+H97+H98+H99</f>
        <v>14250</v>
      </c>
      <c r="J100" s="20"/>
    </row>
    <row r="101" spans="1:10" s="16" customFormat="1" ht="14.1" customHeight="1">
      <c r="A101" s="63" t="s">
        <v>16</v>
      </c>
      <c r="B101" s="63"/>
      <c r="C101" s="63"/>
      <c r="D101" s="63"/>
      <c r="E101" s="63"/>
      <c r="F101" s="17">
        <f>SUM(F82:F100)</f>
        <v>350510</v>
      </c>
      <c r="G101" s="18"/>
      <c r="H101" s="17">
        <f>SUM(H82:H100)</f>
        <v>0</v>
      </c>
      <c r="I101" s="17">
        <f>SUM(I82:I100)</f>
        <v>350510</v>
      </c>
      <c r="J101" s="20"/>
    </row>
    <row r="102" spans="1:10" s="16" customFormat="1" ht="14.1" customHeight="1">
      <c r="A102" s="63" t="s">
        <v>124</v>
      </c>
      <c r="B102" s="63"/>
      <c r="C102" s="63"/>
      <c r="D102" s="63"/>
      <c r="E102" s="63"/>
      <c r="F102" s="63"/>
      <c r="G102" s="63"/>
      <c r="H102" s="63"/>
      <c r="I102" s="63"/>
      <c r="J102" s="20"/>
    </row>
    <row r="103" spans="1:10" s="16" customFormat="1" ht="28.7" customHeight="1">
      <c r="A103" s="32">
        <v>1</v>
      </c>
      <c r="B103" s="12" t="s">
        <v>125</v>
      </c>
      <c r="C103" s="32" t="s">
        <v>126</v>
      </c>
      <c r="D103" s="32">
        <v>2</v>
      </c>
      <c r="E103" s="31">
        <v>7500</v>
      </c>
      <c r="F103" s="33">
        <f>D103*E103</f>
        <v>15000</v>
      </c>
      <c r="G103" s="14"/>
      <c r="H103" s="33">
        <f>D103*G103</f>
        <v>0</v>
      </c>
      <c r="I103" s="33">
        <f>F103+H103</f>
        <v>15000</v>
      </c>
      <c r="J103" s="20"/>
    </row>
    <row r="104" spans="1:10" s="16" customFormat="1" ht="31.15" customHeight="1">
      <c r="A104" s="32">
        <v>2</v>
      </c>
      <c r="B104" s="34" t="s">
        <v>127</v>
      </c>
      <c r="C104" s="32" t="s">
        <v>62</v>
      </c>
      <c r="D104" s="32">
        <v>1</v>
      </c>
      <c r="E104" s="32">
        <v>5700</v>
      </c>
      <c r="F104" s="33">
        <f>D104*E104</f>
        <v>5700</v>
      </c>
      <c r="G104" s="14"/>
      <c r="H104" s="33">
        <f>D104*G104</f>
        <v>0</v>
      </c>
      <c r="I104" s="33">
        <f>F104+H104</f>
        <v>5700</v>
      </c>
      <c r="J104" s="20"/>
    </row>
    <row r="105" spans="1:10" s="16" customFormat="1" ht="31.15" customHeight="1">
      <c r="A105" s="32">
        <v>3</v>
      </c>
      <c r="B105" s="34" t="s">
        <v>131</v>
      </c>
      <c r="C105" s="32" t="s">
        <v>62</v>
      </c>
      <c r="D105" s="32">
        <v>1</v>
      </c>
      <c r="E105" s="32">
        <v>18525</v>
      </c>
      <c r="G105" s="33">
        <v>19500</v>
      </c>
      <c r="H105" s="33">
        <f>G105</f>
        <v>19500</v>
      </c>
      <c r="I105" s="33">
        <f>H105</f>
        <v>19500</v>
      </c>
      <c r="J105" s="20"/>
    </row>
    <row r="106" spans="1:10" s="16" customFormat="1" ht="20.25" customHeight="1">
      <c r="A106" s="58" t="s">
        <v>16</v>
      </c>
      <c r="B106" s="58"/>
      <c r="C106" s="58"/>
      <c r="D106" s="58"/>
      <c r="E106" s="58"/>
      <c r="F106" s="42">
        <f>SUM(F103:F105)</f>
        <v>20700</v>
      </c>
      <c r="G106" s="43"/>
      <c r="H106" s="42">
        <f>SUM(H103:H104)</f>
        <v>0</v>
      </c>
      <c r="I106" s="42">
        <f>SUM(I103:I105)</f>
        <v>40200</v>
      </c>
      <c r="J106" s="20"/>
    </row>
    <row r="107" spans="1:10" s="38" customFormat="1" ht="19.5" customHeight="1">
      <c r="A107" s="57" t="s">
        <v>129</v>
      </c>
      <c r="B107" s="57"/>
      <c r="C107" s="57"/>
      <c r="D107" s="57"/>
      <c r="E107" s="57"/>
      <c r="F107" s="57"/>
      <c r="G107" s="57"/>
      <c r="H107" s="57"/>
      <c r="I107" s="44">
        <f>I106+I101+I80+I51+I48+I41+I10+I6</f>
        <v>1699059.5</v>
      </c>
    </row>
    <row r="108" spans="1:10" ht="14.45" customHeight="1">
      <c r="A108" s="57" t="s">
        <v>128</v>
      </c>
      <c r="B108" s="57"/>
      <c r="C108" s="57"/>
      <c r="D108" s="57"/>
      <c r="E108" s="57"/>
      <c r="F108" s="57"/>
      <c r="G108" s="57"/>
      <c r="H108" s="57"/>
      <c r="I108" s="44">
        <f>I107/118*18</f>
        <v>259178.56779661015</v>
      </c>
    </row>
    <row r="109" spans="1:10">
      <c r="A109" s="39"/>
      <c r="G109" s="37"/>
      <c r="H109" s="37"/>
      <c r="I109" s="37"/>
    </row>
    <row r="110" spans="1:10">
      <c r="A110" s="39"/>
      <c r="G110" s="37"/>
      <c r="H110" s="37"/>
      <c r="I110" s="37"/>
    </row>
    <row r="111" spans="1:10">
      <c r="A111" s="39"/>
      <c r="G111" s="37"/>
      <c r="H111" s="37"/>
      <c r="I111" s="37"/>
    </row>
    <row r="112" spans="1:10">
      <c r="A112" s="39"/>
      <c r="B112" s="37"/>
      <c r="C112" s="37"/>
      <c r="D112" s="37"/>
      <c r="E112" s="37"/>
      <c r="F112" s="37"/>
      <c r="G112" s="37"/>
      <c r="H112" s="37"/>
      <c r="I112" s="37"/>
    </row>
    <row r="113" spans="1:10">
      <c r="A113" s="39"/>
    </row>
    <row r="114" spans="1:10">
      <c r="A114" s="39"/>
    </row>
    <row r="115" spans="1:10">
      <c r="A115" s="39"/>
      <c r="B115" s="40"/>
      <c r="C115" s="40"/>
      <c r="D115" s="40"/>
      <c r="E115" s="40"/>
      <c r="F115" s="40"/>
      <c r="G115" s="40"/>
      <c r="H115" s="40"/>
      <c r="I115" s="40"/>
    </row>
    <row r="116" spans="1:10">
      <c r="A116" s="39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>
      <c r="A117" s="39"/>
      <c r="B117" s="4"/>
      <c r="C117" s="4"/>
      <c r="D117" s="4"/>
      <c r="E117" s="4"/>
      <c r="F117" s="4"/>
      <c r="G117" s="4"/>
      <c r="H117" s="4"/>
      <c r="I117" s="4"/>
    </row>
    <row r="118" spans="1:10">
      <c r="A118" s="41"/>
      <c r="B118" s="37"/>
      <c r="C118" s="37"/>
      <c r="D118" s="37"/>
      <c r="E118" s="37"/>
      <c r="F118" s="37"/>
      <c r="G118" s="37"/>
      <c r="H118" s="37"/>
      <c r="I118" s="37"/>
    </row>
    <row r="119" spans="1:10" ht="14.25" customHeight="1">
      <c r="A119" s="39"/>
      <c r="B119" s="37"/>
      <c r="C119" s="37"/>
      <c r="D119" s="37"/>
      <c r="E119" s="37"/>
      <c r="F119" s="37"/>
      <c r="G119" s="37"/>
      <c r="H119" s="37"/>
      <c r="I119" s="37"/>
    </row>
    <row r="120" spans="1:10">
      <c r="A120" s="39"/>
      <c r="B120" s="37"/>
      <c r="C120" s="37"/>
      <c r="D120" s="37"/>
      <c r="E120" s="37"/>
      <c r="F120" s="37"/>
      <c r="G120" s="37"/>
      <c r="H120" s="37"/>
      <c r="I120" s="37"/>
    </row>
    <row r="121" spans="1:10">
      <c r="A121" s="39"/>
      <c r="B121" s="37"/>
      <c r="C121" s="37"/>
      <c r="D121" s="37"/>
      <c r="E121" s="37"/>
      <c r="F121" s="37"/>
      <c r="G121" s="37"/>
      <c r="H121" s="37"/>
      <c r="I121" s="37"/>
    </row>
    <row r="122" spans="1:10">
      <c r="A122" s="39"/>
      <c r="B122" s="37"/>
      <c r="C122" s="37"/>
      <c r="D122" s="37"/>
      <c r="E122" s="37"/>
      <c r="F122" s="37"/>
      <c r="G122" s="37"/>
      <c r="H122" s="37"/>
      <c r="I122" s="37"/>
    </row>
    <row r="123" spans="1:10">
      <c r="A123" s="39"/>
      <c r="B123" s="37"/>
      <c r="C123" s="37"/>
      <c r="D123" s="37"/>
      <c r="E123" s="37"/>
      <c r="F123" s="37"/>
      <c r="G123" s="37"/>
      <c r="H123" s="37"/>
      <c r="I123" s="37"/>
    </row>
    <row r="124" spans="1:10">
      <c r="A124" s="39"/>
      <c r="B124" s="37"/>
      <c r="C124" s="37"/>
      <c r="D124" s="37"/>
      <c r="E124" s="37"/>
      <c r="F124" s="37"/>
      <c r="G124" s="37"/>
      <c r="H124" s="37"/>
      <c r="I124" s="37"/>
    </row>
    <row r="125" spans="1:10">
      <c r="A125" s="39"/>
      <c r="B125" s="37"/>
      <c r="C125" s="37"/>
      <c r="D125" s="37"/>
      <c r="E125" s="37"/>
      <c r="F125" s="37"/>
      <c r="G125" s="37"/>
      <c r="H125" s="37"/>
      <c r="I125" s="37"/>
    </row>
    <row r="126" spans="1:10">
      <c r="A126" s="39"/>
      <c r="B126" s="37"/>
      <c r="C126" s="37"/>
      <c r="D126" s="37"/>
      <c r="E126" s="37"/>
      <c r="F126" s="37"/>
      <c r="G126" s="37"/>
      <c r="H126" s="37"/>
      <c r="I126" s="37"/>
    </row>
    <row r="127" spans="1:10">
      <c r="A127" s="39"/>
      <c r="B127" s="37"/>
      <c r="C127" s="37"/>
      <c r="D127" s="37"/>
      <c r="E127" s="37"/>
      <c r="F127" s="37"/>
      <c r="G127" s="37"/>
      <c r="H127" s="37"/>
      <c r="I127" s="37"/>
    </row>
    <row r="128" spans="1:10">
      <c r="A128" s="39"/>
      <c r="B128" s="37"/>
      <c r="C128" s="37"/>
      <c r="D128" s="37"/>
      <c r="E128" s="37"/>
      <c r="F128" s="37"/>
      <c r="G128" s="37"/>
      <c r="H128" s="37"/>
      <c r="I128" s="37"/>
    </row>
    <row r="129" spans="1:9">
      <c r="A129" s="39"/>
      <c r="B129" s="37"/>
      <c r="C129" s="37"/>
      <c r="D129" s="37"/>
      <c r="E129" s="37"/>
      <c r="F129" s="37"/>
      <c r="G129" s="37"/>
      <c r="H129" s="37"/>
      <c r="I129" s="37"/>
    </row>
    <row r="130" spans="1:9">
      <c r="A130" s="39"/>
      <c r="B130" s="37"/>
      <c r="C130" s="37"/>
      <c r="D130" s="37"/>
      <c r="E130" s="37"/>
      <c r="F130" s="37"/>
      <c r="G130" s="37"/>
      <c r="H130" s="37"/>
      <c r="I130" s="37"/>
    </row>
    <row r="131" spans="1:9">
      <c r="A131" s="39"/>
      <c r="B131" s="37"/>
      <c r="C131" s="37"/>
      <c r="D131" s="37"/>
      <c r="E131" s="37"/>
      <c r="F131" s="37"/>
      <c r="G131" s="37"/>
      <c r="H131" s="37"/>
      <c r="I131" s="37"/>
    </row>
    <row r="132" spans="1:9">
      <c r="A132" s="39"/>
      <c r="B132" s="37"/>
      <c r="C132" s="37"/>
      <c r="D132" s="37"/>
      <c r="E132" s="37"/>
      <c r="F132" s="37"/>
      <c r="G132" s="37"/>
      <c r="H132" s="37"/>
      <c r="I132" s="37"/>
    </row>
    <row r="133" spans="1:9">
      <c r="A133" s="39"/>
      <c r="B133" s="37"/>
      <c r="C133" s="37"/>
      <c r="D133" s="37"/>
      <c r="E133" s="37"/>
      <c r="F133" s="37"/>
      <c r="G133" s="37"/>
      <c r="H133" s="37"/>
      <c r="I133" s="37"/>
    </row>
    <row r="134" spans="1:9">
      <c r="A134" s="39"/>
      <c r="B134" s="4"/>
      <c r="C134" s="4"/>
      <c r="D134" s="4"/>
      <c r="E134" s="4"/>
      <c r="F134" s="4"/>
      <c r="G134" s="4"/>
      <c r="H134" s="4"/>
      <c r="I134" s="4"/>
    </row>
    <row r="135" spans="1:9">
      <c r="A135" s="41"/>
      <c r="B135" s="4"/>
      <c r="C135" s="4"/>
      <c r="D135" s="4"/>
      <c r="E135" s="4"/>
      <c r="F135" s="4"/>
      <c r="G135" s="4"/>
      <c r="H135" s="4"/>
      <c r="I135" s="4"/>
    </row>
    <row r="136" spans="1:9">
      <c r="A136" s="41"/>
      <c r="B136" s="37"/>
      <c r="C136" s="37"/>
      <c r="D136" s="37"/>
      <c r="E136" s="37"/>
      <c r="F136" s="37"/>
      <c r="G136" s="37"/>
      <c r="H136" s="37"/>
      <c r="I136" s="37"/>
    </row>
    <row r="137" spans="1:9">
      <c r="A137" s="39"/>
      <c r="B137" s="37"/>
      <c r="C137" s="37"/>
      <c r="D137" s="37"/>
      <c r="E137" s="37"/>
      <c r="F137" s="37"/>
      <c r="G137" s="37"/>
      <c r="H137" s="37"/>
      <c r="I137" s="37"/>
    </row>
    <row r="138" spans="1:9">
      <c r="A138" s="39"/>
      <c r="B138" s="4"/>
      <c r="C138" s="4"/>
      <c r="D138" s="4"/>
      <c r="E138" s="4"/>
      <c r="F138" s="4"/>
      <c r="G138" s="4"/>
      <c r="H138" s="4"/>
      <c r="I138" s="4"/>
    </row>
    <row r="139" spans="1:9">
      <c r="A139" s="41"/>
      <c r="B139" s="4"/>
      <c r="C139" s="4"/>
      <c r="D139" s="4"/>
      <c r="E139" s="4"/>
      <c r="F139" s="4"/>
      <c r="G139" s="4"/>
      <c r="H139" s="4"/>
      <c r="I139" s="4"/>
    </row>
    <row r="140" spans="1:9">
      <c r="A140" s="41"/>
      <c r="B140" s="4"/>
      <c r="C140" s="4"/>
      <c r="D140" s="4"/>
      <c r="E140" s="4"/>
      <c r="F140" s="4"/>
      <c r="G140" s="4"/>
      <c r="H140" s="4"/>
      <c r="I140" s="4"/>
    </row>
    <row r="141" spans="1:9">
      <c r="A141" s="41"/>
      <c r="B141" s="37"/>
      <c r="C141" s="37"/>
      <c r="D141" s="37"/>
      <c r="E141" s="37"/>
      <c r="F141" s="37"/>
      <c r="G141" s="37"/>
      <c r="H141" s="37"/>
      <c r="I141" s="37"/>
    </row>
    <row r="142" spans="1:9">
      <c r="A142" s="39"/>
      <c r="B142" s="37"/>
      <c r="C142" s="37"/>
      <c r="D142" s="37"/>
      <c r="E142" s="37"/>
      <c r="F142" s="37"/>
      <c r="G142" s="37"/>
      <c r="H142" s="37"/>
      <c r="I142" s="37"/>
    </row>
    <row r="143" spans="1:9">
      <c r="A143" s="39"/>
      <c r="B143" s="4"/>
      <c r="C143" s="4"/>
      <c r="D143" s="4"/>
      <c r="E143" s="4"/>
      <c r="F143" s="4"/>
      <c r="G143" s="4"/>
      <c r="H143" s="4"/>
      <c r="I143" s="4"/>
    </row>
    <row r="144" spans="1:9">
      <c r="A144" s="41"/>
      <c r="B144" s="4"/>
      <c r="C144" s="4"/>
      <c r="D144" s="4"/>
      <c r="E144" s="4"/>
      <c r="F144" s="4"/>
      <c r="G144" s="4"/>
      <c r="H144" s="4"/>
      <c r="I144" s="4"/>
    </row>
    <row r="145" spans="1:9">
      <c r="A145" s="41"/>
      <c r="B145" s="4"/>
      <c r="C145" s="4"/>
      <c r="D145" s="4"/>
      <c r="E145" s="4"/>
      <c r="F145" s="4"/>
      <c r="G145" s="4"/>
      <c r="H145" s="4"/>
      <c r="I145" s="4"/>
    </row>
    <row r="146" spans="1:9">
      <c r="A146" s="41"/>
      <c r="B146" s="37"/>
      <c r="C146" s="37"/>
      <c r="D146" s="37"/>
      <c r="E146" s="37"/>
      <c r="F146" s="37"/>
      <c r="G146" s="37"/>
      <c r="H146" s="37"/>
      <c r="I146" s="37"/>
    </row>
    <row r="147" spans="1:9">
      <c r="A147" s="39"/>
      <c r="B147" s="37"/>
      <c r="C147" s="37"/>
      <c r="D147" s="37"/>
      <c r="E147" s="37"/>
      <c r="F147" s="37"/>
      <c r="G147" s="37"/>
      <c r="H147" s="37"/>
      <c r="I147" s="37"/>
    </row>
    <row r="148" spans="1:9">
      <c r="A148" s="39"/>
      <c r="B148" s="4"/>
      <c r="C148" s="4"/>
      <c r="D148" s="4"/>
      <c r="E148" s="4"/>
      <c r="F148" s="4"/>
      <c r="G148" s="4"/>
      <c r="H148" s="4"/>
      <c r="I148" s="4"/>
    </row>
    <row r="149" spans="1:9">
      <c r="A149" s="41"/>
      <c r="B149" s="4"/>
      <c r="C149" s="4"/>
      <c r="D149" s="4"/>
      <c r="E149" s="4"/>
      <c r="F149" s="4"/>
      <c r="G149" s="4"/>
      <c r="H149" s="4"/>
      <c r="I149" s="4"/>
    </row>
    <row r="150" spans="1:9">
      <c r="A150" s="41"/>
    </row>
  </sheetData>
  <sheetProtection selectLockedCells="1" selectUnlockedCells="1"/>
  <autoFilter ref="A2:J2"/>
  <mergeCells count="44">
    <mergeCell ref="G53:G79"/>
    <mergeCell ref="G82:G91"/>
    <mergeCell ref="G93:G99"/>
    <mergeCell ref="E20:F25"/>
    <mergeCell ref="I20:I25"/>
    <mergeCell ref="G28:G32"/>
    <mergeCell ref="A1:I1"/>
    <mergeCell ref="A3:I3"/>
    <mergeCell ref="A6:E6"/>
    <mergeCell ref="A7:I7"/>
    <mergeCell ref="A10:E10"/>
    <mergeCell ref="G4:G5"/>
    <mergeCell ref="G8:G9"/>
    <mergeCell ref="A11:I11"/>
    <mergeCell ref="G12:I12"/>
    <mergeCell ref="E13:F17"/>
    <mergeCell ref="I13:I17"/>
    <mergeCell ref="B18:H18"/>
    <mergeCell ref="G13:G17"/>
    <mergeCell ref="G19:I19"/>
    <mergeCell ref="A81:I81"/>
    <mergeCell ref="B26:H26"/>
    <mergeCell ref="E28:F32"/>
    <mergeCell ref="I28:I32"/>
    <mergeCell ref="B33:H33"/>
    <mergeCell ref="A41:E41"/>
    <mergeCell ref="A42:I42"/>
    <mergeCell ref="A48:E48"/>
    <mergeCell ref="A49:I49"/>
    <mergeCell ref="A51:E51"/>
    <mergeCell ref="A52:I52"/>
    <mergeCell ref="A80:E80"/>
    <mergeCell ref="G34:H40"/>
    <mergeCell ref="G43:H47"/>
    <mergeCell ref="G20:G25"/>
    <mergeCell ref="A107:H107"/>
    <mergeCell ref="A108:H108"/>
    <mergeCell ref="A106:E106"/>
    <mergeCell ref="G92:I92"/>
    <mergeCell ref="E93:F99"/>
    <mergeCell ref="I93:I99"/>
    <mergeCell ref="B100:H100"/>
    <mergeCell ref="A101:E101"/>
    <mergeCell ref="A102:I102"/>
  </mergeCells>
  <printOptions horizontalCentered="1"/>
  <pageMargins left="0" right="0" top="0" bottom="0" header="0.51180555555555551" footer="0.51180555555555551"/>
  <pageSetup paperSize="9" firstPageNumber="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IK58"/>
  <sheetViews>
    <sheetView tabSelected="1" zoomScale="120" zoomScaleNormal="120" workbookViewId="0">
      <selection activeCell="BK12" sqref="BK12"/>
    </sheetView>
  </sheetViews>
  <sheetFormatPr defaultColWidth="11.5703125" defaultRowHeight="12.75"/>
  <cols>
    <col min="1" max="1" width="3.7109375" style="1" customWidth="1"/>
    <col min="2" max="2" width="49.42578125" style="1" customWidth="1"/>
    <col min="3" max="11" width="2.140625" style="1" customWidth="1"/>
    <col min="12" max="12" width="3" style="1" customWidth="1"/>
    <col min="13" max="60" width="2.7109375" style="1" bestFit="1" customWidth="1"/>
    <col min="61" max="61" width="2.28515625" style="1" customWidth="1"/>
    <col min="62" max="62" width="2.5703125" style="1" customWidth="1"/>
    <col min="63" max="245" width="9.140625" style="1" customWidth="1"/>
    <col min="246" max="16384" width="11.5703125" style="36"/>
  </cols>
  <sheetData>
    <row r="3" spans="1:62" ht="63.75" customHeight="1">
      <c r="B3" s="90" t="s">
        <v>143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</row>
    <row r="4" spans="1:62" ht="15.75">
      <c r="B4" s="89" t="s">
        <v>142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</row>
    <row r="5" spans="1:62" ht="15.75">
      <c r="B5" s="88" t="s">
        <v>141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</row>
    <row r="6" spans="1:62" ht="81" customHeight="1">
      <c r="B6" s="87" t="s">
        <v>140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</row>
    <row r="7" spans="1:62" ht="18.75" customHeight="1">
      <c r="A7" s="45"/>
      <c r="B7" s="45" t="s">
        <v>136</v>
      </c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5">
        <v>12</v>
      </c>
      <c r="O7" s="45">
        <v>13</v>
      </c>
      <c r="P7" s="45">
        <v>14</v>
      </c>
      <c r="Q7" s="45">
        <v>15</v>
      </c>
      <c r="R7" s="45">
        <v>16</v>
      </c>
      <c r="S7" s="45">
        <v>17</v>
      </c>
      <c r="T7" s="45">
        <v>18</v>
      </c>
      <c r="U7" s="45">
        <v>19</v>
      </c>
      <c r="V7" s="45">
        <v>20</v>
      </c>
      <c r="W7" s="45">
        <v>21</v>
      </c>
      <c r="X7" s="45">
        <v>22</v>
      </c>
      <c r="Y7" s="45">
        <v>23</v>
      </c>
      <c r="Z7" s="45">
        <v>24</v>
      </c>
      <c r="AA7" s="45">
        <v>25</v>
      </c>
      <c r="AB7" s="45">
        <v>26</v>
      </c>
      <c r="AC7" s="45">
        <v>27</v>
      </c>
      <c r="AD7" s="45">
        <v>28</v>
      </c>
      <c r="AE7" s="45">
        <v>29</v>
      </c>
      <c r="AF7" s="45">
        <v>30</v>
      </c>
      <c r="AG7" s="45">
        <v>31</v>
      </c>
      <c r="AH7" s="45">
        <v>32</v>
      </c>
      <c r="AI7" s="45">
        <v>33</v>
      </c>
      <c r="AJ7" s="45">
        <v>34</v>
      </c>
      <c r="AK7" s="45">
        <v>35</v>
      </c>
      <c r="AL7" s="45">
        <v>36</v>
      </c>
      <c r="AM7" s="45">
        <v>37</v>
      </c>
      <c r="AN7" s="45">
        <v>38</v>
      </c>
      <c r="AO7" s="45">
        <v>39</v>
      </c>
      <c r="AP7" s="45">
        <v>40</v>
      </c>
      <c r="AQ7" s="45">
        <v>41</v>
      </c>
      <c r="AR7" s="45">
        <v>42</v>
      </c>
      <c r="AS7" s="45">
        <v>43</v>
      </c>
      <c r="AT7" s="45">
        <v>44</v>
      </c>
      <c r="AU7" s="45">
        <v>45</v>
      </c>
      <c r="AV7" s="45">
        <v>46</v>
      </c>
      <c r="AW7" s="45">
        <v>47</v>
      </c>
      <c r="AX7" s="45">
        <v>48</v>
      </c>
      <c r="AY7" s="45">
        <v>49</v>
      </c>
      <c r="AZ7" s="45">
        <v>50</v>
      </c>
      <c r="BA7" s="45">
        <v>51</v>
      </c>
      <c r="BB7" s="45">
        <v>52</v>
      </c>
      <c r="BC7" s="45">
        <v>53</v>
      </c>
      <c r="BD7" s="45">
        <v>54</v>
      </c>
      <c r="BE7" s="45">
        <v>55</v>
      </c>
      <c r="BF7" s="45">
        <v>56</v>
      </c>
      <c r="BG7" s="45">
        <v>57</v>
      </c>
      <c r="BH7" s="45">
        <v>58</v>
      </c>
    </row>
    <row r="8" spans="1:62">
      <c r="A8" s="46">
        <v>1</v>
      </c>
      <c r="B8" s="45" t="s">
        <v>135</v>
      </c>
      <c r="C8" s="50"/>
      <c r="D8" s="50"/>
      <c r="E8" s="50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</row>
    <row r="9" spans="1:62" s="16" customFormat="1" ht="25.5">
      <c r="A9" s="46">
        <v>2</v>
      </c>
      <c r="B9" s="47" t="s">
        <v>18</v>
      </c>
      <c r="C9" s="51"/>
      <c r="D9" s="51"/>
      <c r="E9" s="51"/>
      <c r="F9" s="52"/>
      <c r="G9" s="52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</row>
    <row r="10" spans="1:62" s="16" customFormat="1" ht="27.95" customHeight="1">
      <c r="A10" s="46">
        <v>3</v>
      </c>
      <c r="B10" s="47" t="s">
        <v>19</v>
      </c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2"/>
      <c r="N10" s="52"/>
      <c r="O10" s="52"/>
      <c r="P10" s="52"/>
      <c r="Q10" s="52"/>
      <c r="R10" s="52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</row>
    <row r="11" spans="1:62" s="16" customFormat="1" ht="15.75" customHeight="1">
      <c r="A11" s="46">
        <v>4</v>
      </c>
      <c r="B11" s="48" t="s">
        <v>137</v>
      </c>
      <c r="C11" s="53"/>
      <c r="D11" s="53"/>
      <c r="E11" s="53"/>
      <c r="F11" s="53"/>
      <c r="G11" s="53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</row>
    <row r="12" spans="1:62" s="16" customFormat="1" ht="25.5">
      <c r="A12" s="46">
        <v>5</v>
      </c>
      <c r="B12" s="48" t="s">
        <v>52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3"/>
      <c r="BC12" s="53"/>
      <c r="BD12" s="53"/>
      <c r="BE12" s="53"/>
      <c r="BF12" s="53"/>
      <c r="BG12" s="53"/>
      <c r="BH12" s="53"/>
    </row>
    <row r="13" spans="1:62" s="16" customFormat="1" ht="25.5">
      <c r="A13" s="46">
        <v>6</v>
      </c>
      <c r="B13" s="48" t="s">
        <v>53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4"/>
      <c r="BC13" s="54"/>
      <c r="BD13" s="54"/>
      <c r="BE13" s="54"/>
      <c r="BF13" s="54"/>
      <c r="BG13" s="53"/>
      <c r="BH13" s="53"/>
    </row>
    <row r="14" spans="1:62" s="16" customFormat="1">
      <c r="A14" s="46">
        <v>7</v>
      </c>
      <c r="B14" s="48" t="s">
        <v>138</v>
      </c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54"/>
      <c r="N14" s="54"/>
      <c r="O14" s="54"/>
      <c r="P14" s="54"/>
      <c r="Q14" s="54"/>
      <c r="R14" s="54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</row>
    <row r="15" spans="1:62" s="16" customFormat="1">
      <c r="A15" s="46">
        <v>8</v>
      </c>
      <c r="B15" s="49" t="s">
        <v>139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4"/>
      <c r="AO15" s="54"/>
      <c r="AP15" s="54"/>
      <c r="AQ15" s="54"/>
      <c r="AR15" s="54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</row>
    <row r="16" spans="1:62" s="16" customFormat="1" ht="38.25">
      <c r="A16" s="46">
        <v>9</v>
      </c>
      <c r="B16" s="49" t="s">
        <v>68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4"/>
      <c r="BC16" s="54"/>
      <c r="BD16" s="54"/>
      <c r="BE16" s="54"/>
      <c r="BF16" s="54"/>
      <c r="BG16" s="54"/>
      <c r="BH16" s="54"/>
    </row>
    <row r="17" spans="1:60">
      <c r="A17" s="46">
        <v>10</v>
      </c>
      <c r="B17" s="49" t="s">
        <v>133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50"/>
      <c r="AD17" s="50"/>
      <c r="AE17" s="50"/>
      <c r="AF17" s="50"/>
      <c r="AG17" s="50"/>
      <c r="AH17" s="50"/>
      <c r="AI17" s="50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1:60" s="16" customFormat="1" ht="12.75" customHeight="1">
      <c r="A18" s="46">
        <v>11</v>
      </c>
      <c r="B18" s="49" t="s">
        <v>134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>
      <c r="A19" s="39"/>
    </row>
    <row r="20" spans="1:60">
      <c r="A20" s="39"/>
    </row>
    <row r="21" spans="1:60" ht="15.75">
      <c r="A21" s="39"/>
      <c r="B21" s="55" t="s">
        <v>144</v>
      </c>
      <c r="K21" s="85" t="s">
        <v>150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60" ht="15.75">
      <c r="A22" s="39"/>
      <c r="B22" s="56" t="s">
        <v>145</v>
      </c>
      <c r="K22" s="86" t="s">
        <v>152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60" ht="19.5" customHeight="1">
      <c r="A23" s="39"/>
      <c r="B23" s="56" t="s">
        <v>146</v>
      </c>
      <c r="K23" s="86" t="s">
        <v>153</v>
      </c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60" ht="15" customHeight="1">
      <c r="A24" s="39"/>
      <c r="B24" s="56" t="s">
        <v>147</v>
      </c>
      <c r="K24" s="86" t="s">
        <v>151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60" ht="15.75">
      <c r="A25" s="39"/>
      <c r="B25" s="56" t="s">
        <v>148</v>
      </c>
      <c r="C25" s="37"/>
      <c r="D25" s="37"/>
      <c r="E25" s="37"/>
      <c r="F25" s="37"/>
      <c r="G25" s="37"/>
      <c r="H25" s="37"/>
      <c r="I25" s="37"/>
      <c r="J25" s="37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</row>
    <row r="26" spans="1:60" ht="31.5">
      <c r="A26" s="41"/>
      <c r="B26" s="56" t="s">
        <v>149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60" ht="14.25" customHeight="1">
      <c r="A27" s="39"/>
      <c r="B27" s="37"/>
    </row>
    <row r="28" spans="1:60">
      <c r="A28" s="39"/>
      <c r="B28" s="37"/>
    </row>
    <row r="29" spans="1:60">
      <c r="A29" s="39"/>
      <c r="B29" s="37"/>
    </row>
    <row r="30" spans="1:60">
      <c r="A30" s="39"/>
      <c r="B30" s="37"/>
    </row>
    <row r="31" spans="1:60">
      <c r="A31" s="39"/>
      <c r="B31" s="37"/>
    </row>
    <row r="32" spans="1:60">
      <c r="A32" s="39"/>
      <c r="B32" s="37"/>
    </row>
    <row r="33" spans="1:2">
      <c r="A33" s="39"/>
      <c r="B33" s="37"/>
    </row>
    <row r="34" spans="1:2">
      <c r="A34" s="39"/>
      <c r="B34" s="37"/>
    </row>
    <row r="35" spans="1:2">
      <c r="A35" s="39"/>
      <c r="B35" s="37"/>
    </row>
    <row r="36" spans="1:2">
      <c r="A36" s="39"/>
      <c r="B36" s="37"/>
    </row>
    <row r="37" spans="1:2">
      <c r="A37" s="39"/>
      <c r="B37" s="37"/>
    </row>
    <row r="38" spans="1:2">
      <c r="A38" s="39"/>
      <c r="B38" s="37"/>
    </row>
    <row r="39" spans="1:2">
      <c r="A39" s="39"/>
      <c r="B39" s="37"/>
    </row>
    <row r="40" spans="1:2">
      <c r="A40" s="39"/>
      <c r="B40" s="37"/>
    </row>
    <row r="41" spans="1:2">
      <c r="A41" s="39"/>
      <c r="B41" s="37"/>
    </row>
    <row r="42" spans="1:2">
      <c r="A42" s="39"/>
      <c r="B42" s="4"/>
    </row>
    <row r="43" spans="1:2">
      <c r="A43" s="41"/>
      <c r="B43" s="4"/>
    </row>
    <row r="44" spans="1:2">
      <c r="A44" s="41"/>
      <c r="B44" s="37"/>
    </row>
    <row r="45" spans="1:2">
      <c r="A45" s="39"/>
      <c r="B45" s="37"/>
    </row>
    <row r="46" spans="1:2">
      <c r="A46" s="39"/>
      <c r="B46" s="4"/>
    </row>
    <row r="47" spans="1:2">
      <c r="A47" s="41"/>
      <c r="B47" s="4"/>
    </row>
    <row r="48" spans="1:2">
      <c r="A48" s="41"/>
      <c r="B48" s="4"/>
    </row>
    <row r="49" spans="1:2">
      <c r="A49" s="41"/>
      <c r="B49" s="37"/>
    </row>
    <row r="50" spans="1:2">
      <c r="A50" s="39"/>
      <c r="B50" s="37"/>
    </row>
    <row r="51" spans="1:2">
      <c r="A51" s="39"/>
      <c r="B51" s="4"/>
    </row>
    <row r="52" spans="1:2">
      <c r="A52" s="41"/>
      <c r="B52" s="4"/>
    </row>
    <row r="53" spans="1:2">
      <c r="A53" s="41"/>
      <c r="B53" s="4"/>
    </row>
    <row r="54" spans="1:2">
      <c r="A54" s="41"/>
      <c r="B54" s="37"/>
    </row>
    <row r="55" spans="1:2">
      <c r="A55" s="39"/>
      <c r="B55" s="37"/>
    </row>
    <row r="56" spans="1:2">
      <c r="A56" s="39"/>
      <c r="B56" s="4"/>
    </row>
    <row r="57" spans="1:2">
      <c r="A57" s="41"/>
      <c r="B57" s="4"/>
    </row>
    <row r="58" spans="1:2">
      <c r="A58" s="41"/>
    </row>
  </sheetData>
  <sheetProtection selectLockedCells="1" selectUnlockedCells="1"/>
  <mergeCells count="8">
    <mergeCell ref="B5:BJ5"/>
    <mergeCell ref="B4:BJ4"/>
    <mergeCell ref="B3:BJ3"/>
    <mergeCell ref="K21:Z21"/>
    <mergeCell ref="K22:Z22"/>
    <mergeCell ref="K24:Z24"/>
    <mergeCell ref="K23:AC23"/>
    <mergeCell ref="B6:BJ6"/>
  </mergeCells>
  <pageMargins left="0.74803149606299213" right="0.74803149606299213" top="0.98425196850393704" bottom="0.98425196850393704" header="0.51181102362204722" footer="0.51181102362204722"/>
  <pageSetup paperSize="9" scale="6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20" zoomScaleNormal="120" workbookViewId="0"/>
  </sheetViews>
  <sheetFormatPr defaultColWidth="9" defaultRowHeight="1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2019-01-15T06:14:18Z</cp:lastPrinted>
  <dcterms:created xsi:type="dcterms:W3CDTF">2018-12-25T11:54:57Z</dcterms:created>
  <dcterms:modified xsi:type="dcterms:W3CDTF">2019-01-15T06:42:35Z</dcterms:modified>
</cp:coreProperties>
</file>