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Общестрой" sheetId="1" r:id="rId1"/>
    <sheet name="фасад" sheetId="2" r:id="rId2"/>
    <sheet name="график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able">#REF!</definedName>
    <definedName name="fhfghgh1548965255thth">#REF!</definedName>
    <definedName name="FIORukovoditZakazchikaImPad" localSheetId="0">'Общестрой'!$B$46</definedName>
    <definedName name="fkkgjkg145">'[7]Материал'!$A$95:$A$115</definedName>
    <definedName name="безНДС">'[3]перечень'!$D$252</definedName>
    <definedName name="вгневнге">'[5]Материал'!$A$95:$A$115</definedName>
    <definedName name="Воздуховод_из_оцинкованной_стали_круглого_сечения">#REF!</definedName>
    <definedName name="Воздуховод_из_оцинкованной_стали_прямоугольного_сечения">#REF!</definedName>
    <definedName name="Города">'[2]Доставка - коэффициенты'!$A$4:$A$150</definedName>
    <definedName name="Гофрированная_труба">'[4]Материал'!$A$95:$A$115</definedName>
    <definedName name="Дренажный_насос">#REF!</definedName>
    <definedName name="Запорная_арматура">#REF!</definedName>
    <definedName name="ИБП">#REF!</definedName>
    <definedName name="Кабель">#REF!</definedName>
    <definedName name="Монтаж_внутреннего_блока_VRF_системы">#REF!</definedName>
    <definedName name="Монтаж_внутреннего_блока_мульти_сплитсистемы">#REF!</definedName>
    <definedName name="Монтаж_воздуховодов">#REF!</definedName>
    <definedName name="Монтаж_воздухораспределителей">#REF!</definedName>
    <definedName name="Монтаж_гибкий_воздуховод">#REF!</definedName>
    <definedName name="Монтаж_гибких_воздуховодов">#REF!</definedName>
    <definedName name="Монтаж_изоляции_листовой">#REF!</definedName>
    <definedName name="Монтаж_изоляции_трубной">#REF!</definedName>
    <definedName name="Монтаж_наружного_блока_VRF_системы">#REF!</definedName>
    <definedName name="Монтаж_наружного_блока_мульти_сплитсистемы">#REF!</definedName>
    <definedName name="Монтаж_разветвителя">#REF!</definedName>
    <definedName name="Монтаж_сплитсистемы_LG">#REF!</definedName>
    <definedName name="Монтаж_уставновочной_коробки">#REF!</definedName>
    <definedName name="Монтаж_фанкойла">#REF!</definedName>
    <definedName name="Монтаж_электрощита">#REF!</definedName>
    <definedName name="накрас">'[3]перечень'!$D$250</definedName>
    <definedName name="НДС">'[3]перечень'!$D$254</definedName>
    <definedName name="Прокладка_кабель_канала">#REF!</definedName>
    <definedName name="Прокладка_полипропиленовых_труб">#REF!</definedName>
    <definedName name="прокладка_стального_лотка">#REF!</definedName>
    <definedName name="рабимат">'[3]перечень'!$D$247</definedName>
    <definedName name="результат">'[3]перечень'!$D$256</definedName>
    <definedName name="Сборка_щита">#REF!</definedName>
    <definedName name="тррас">'[3]перечень'!$D$249</definedName>
    <definedName name="Труба_медная">#REF!</definedName>
    <definedName name="уенгуенгнш453245">'[5]Материал'!$A$3:$A$89</definedName>
    <definedName name="Установка_блока_распределителя">#REF!</definedName>
    <definedName name="Установка_выключателя">#REF!</definedName>
    <definedName name="Установка_дроссель_клапана">#REF!</definedName>
    <definedName name="Установка_и_подключение_источника_бесперебойного_питания">#REF!</definedName>
    <definedName name="Установка_и_подключение_светильников">#REF!</definedName>
    <definedName name="Установка_огнезадерживающего_клапана">#REF!</definedName>
    <definedName name="Установка_распаечной_коробки">#REF!</definedName>
    <definedName name="Установка_розеток">#REF!</definedName>
    <definedName name="Установка_сифона">#REF!</definedName>
    <definedName name="Фасонные_части">#REF!</definedName>
  </definedNames>
  <calcPr fullCalcOnLoad="1"/>
</workbook>
</file>

<file path=xl/sharedStrings.xml><?xml version="1.0" encoding="utf-8"?>
<sst xmlns="http://schemas.openxmlformats.org/spreadsheetml/2006/main" count="166" uniqueCount="77">
  <si>
    <t>ПЕРЕЧЕНЬ РАБОТ</t>
  </si>
  <si>
    <t>Ед. изм.</t>
  </si>
  <si>
    <t>кол-во</t>
  </si>
  <si>
    <t>Цена за ед.</t>
  </si>
  <si>
    <t>Сумма</t>
  </si>
  <si>
    <t>ПЕРЕЧЕНЬ МАТЕРИАЛОВ</t>
  </si>
  <si>
    <t>м2</t>
  </si>
  <si>
    <t>Итого:</t>
  </si>
  <si>
    <t>Всего работы:</t>
  </si>
  <si>
    <t>Всего материалы:</t>
  </si>
  <si>
    <t>Всего по смете с НДС:</t>
  </si>
  <si>
    <t>№</t>
  </si>
  <si>
    <t>Приложение №1</t>
  </si>
  <si>
    <t>от  Заказчика:</t>
  </si>
  <si>
    <t>от  Подрядчика:</t>
  </si>
  <si>
    <t xml:space="preserve">Генеральный директор </t>
  </si>
  <si>
    <t>ВСЕГО РАБОТ И МАТЕРИАЛОВ:</t>
  </si>
  <si>
    <t>шт.</t>
  </si>
  <si>
    <t>Стены.</t>
  </si>
  <si>
    <t>Срок строительства</t>
  </si>
  <si>
    <t xml:space="preserve">Площадь общая </t>
  </si>
  <si>
    <t>шт</t>
  </si>
  <si>
    <t>ИТОГО:</t>
  </si>
  <si>
    <t xml:space="preserve">Транспортные расходы 5% от стоимости материалов: </t>
  </si>
  <si>
    <t>Разгрузо-погрузочные работы</t>
  </si>
  <si>
    <t xml:space="preserve">Покраска стен и оконных и дверных откосов за 2-и раза </t>
  </si>
  <si>
    <t>Грунтовка "Ceresit CT17", канистра 10л.</t>
  </si>
  <si>
    <t>м.п.</t>
  </si>
  <si>
    <r>
      <t>____________________ /Новикова Е.Б.</t>
    </r>
    <r>
      <rPr>
        <sz val="10"/>
        <rFont val="Times New Roman"/>
        <family val="1"/>
      </rPr>
      <t>/</t>
    </r>
  </si>
  <si>
    <t>____________________ / Петраков В.Н. /</t>
  </si>
  <si>
    <t xml:space="preserve">Потолок. </t>
  </si>
  <si>
    <t>Мешки мусорные</t>
  </si>
  <si>
    <t>меш</t>
  </si>
  <si>
    <t>Штукатурка м 100</t>
  </si>
  <si>
    <t>вед</t>
  </si>
  <si>
    <t>Полы.</t>
  </si>
  <si>
    <t>Частичный ремонт потолка</t>
  </si>
  <si>
    <t xml:space="preserve">к договору № </t>
  </si>
  <si>
    <t>Смета на подготовительные, строительно - монтажные и ремонтно - отделочные работы на объекте лаборатория №219, расположенном по адресу: Российская Федерация, город Москва, ул.Богородский Вал, дом №.3, ФГУП "ИРЕА", корпус №17, 1-ой этаж.</t>
  </si>
  <si>
    <t>Фундамент</t>
  </si>
  <si>
    <t>м3</t>
  </si>
  <si>
    <t>Разработка грунта вручную в стесненных условиях с выносом в мешках</t>
  </si>
  <si>
    <t>Бетон М300</t>
  </si>
  <si>
    <t>Мешки</t>
  </si>
  <si>
    <t>Очистка потолка от старой краски</t>
  </si>
  <si>
    <t>Покраска потолка эмалью с грунтованием поверхности</t>
  </si>
  <si>
    <t>Эмаль ВГТ</t>
  </si>
  <si>
    <t xml:space="preserve">Грунтовка </t>
  </si>
  <si>
    <t xml:space="preserve">Устройство шурфа </t>
  </si>
  <si>
    <t>Штукатурка стен, откосов, столбов, уличной стены. по маякам цементными составами с грунтовкой поверхности. Шлифовка поверхности.</t>
  </si>
  <si>
    <t>Монтаж металлической сетки под штукатурку стен</t>
  </si>
  <si>
    <t>Сетка штукатурная</t>
  </si>
  <si>
    <t>Сетка дорожная 100х100 4мм</t>
  </si>
  <si>
    <t xml:space="preserve">Контейнер мусорный 8м3 </t>
  </si>
  <si>
    <t>В том числе НДС 20%</t>
  </si>
  <si>
    <t xml:space="preserve">Накладные расходы 5% от стоимости работ и материалов: </t>
  </si>
  <si>
    <t>Устройство ЖБ усиления стен, фундамента.</t>
  </si>
  <si>
    <t>Штукатурка кнауф-унтерпутц</t>
  </si>
  <si>
    <t>Укладка лотка ливневого</t>
  </si>
  <si>
    <t>Лоток водоотводный бетонный коробчатый (СО-100мм)КU 100.14 (10).12,5(9) - BGU</t>
  </si>
  <si>
    <t>Решетка водоприемная Gidrolica Standart РВ -10.13,6.50 - щелевая чугунная ВЧ, кл. С250</t>
  </si>
  <si>
    <t>Крепеж Gidrolica для лотка водоотводного бетонного DN100</t>
  </si>
  <si>
    <t>Устройство приемного колодца</t>
  </si>
  <si>
    <t>Колодец приемный</t>
  </si>
  <si>
    <t>Прокладка трубы канализация ПНД</t>
  </si>
  <si>
    <t>м.п</t>
  </si>
  <si>
    <t>Труба ПНД</t>
  </si>
  <si>
    <t>Заказ бетононасоса</t>
  </si>
  <si>
    <t>смена</t>
  </si>
  <si>
    <t>Сетка дорожная 100х100 4 мм</t>
  </si>
  <si>
    <t>Клей плиточный</t>
  </si>
  <si>
    <t>Керамогранит 600х600 Эстима с учетом подрезки</t>
  </si>
  <si>
    <t>Смесь затирочная</t>
  </si>
  <si>
    <t>Укладка керамогранита с затиркой швов</t>
  </si>
  <si>
    <t>Устройство ЖБ полов м300 с разноуклонкой 112 мм шлифовкой поверхности</t>
  </si>
  <si>
    <t>Частичная очистка потолка от старой краски</t>
  </si>
  <si>
    <t>Штукатурка стен, откосов, столбов. по маякам цементными составами с грунтовкой поверхности. Шлифовка поверхности.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</si>
</sst>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0&quot;р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0000"/>
    <numFmt numFmtId="187" formatCode="0.00000000"/>
    <numFmt numFmtId="188" formatCode="0.000000000"/>
    <numFmt numFmtId="189" formatCode="0.000000"/>
    <numFmt numFmtId="190" formatCode="0.00000"/>
    <numFmt numFmtId="191" formatCode="[$Ђ-2]\ #,##0.00_);[Red]\([$Ђ-2]\ #,##0.00\)"/>
    <numFmt numFmtId="192" formatCode="#,##0&quot;р.&quot;"/>
    <numFmt numFmtId="193" formatCode="#,##0.0"/>
    <numFmt numFmtId="194" formatCode="0.0_-"/>
    <numFmt numFmtId="195" formatCode="#,##0.00_ ;\-#,##0.00\ "/>
    <numFmt numFmtId="196" formatCode="#,##0.0&quot;р.&quot;"/>
    <numFmt numFmtId="197" formatCode="_-[$$-409]* #,##0_ ;_-[$$-409]* \-#,##0\ ;_-[$$-409]* &quot;-&quot;??_ ;_-@_ "/>
    <numFmt numFmtId="198" formatCode="[$-FC19]d\ mmmm\ yyyy\ &quot;г.&quot;"/>
    <numFmt numFmtId="199" formatCode="000000"/>
    <numFmt numFmtId="200" formatCode="0000"/>
    <numFmt numFmtId="201" formatCode="_-[$€-2]\ * #,##0.00_-;\-[$€-2]\ * #,##0.00_-;_-[$€-2]\ * &quot;-&quot;??_-;_-@_-"/>
    <numFmt numFmtId="202" formatCode="_-[$$-409]* #,##0.00_ ;_-[$$-409]* \-#,##0.00\ ;_-[$$-409]* &quot;-&quot;??_ ;_-@_ "/>
    <numFmt numFmtId="203" formatCode="#,##0.00_р_."/>
    <numFmt numFmtId="204" formatCode="0.0%"/>
    <numFmt numFmtId="205" formatCode="d/m;@"/>
  </numFmts>
  <fonts count="67">
    <font>
      <sz val="10"/>
      <name val="Arial"/>
      <family val="0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i/>
      <u val="single"/>
      <sz val="16"/>
      <color indexed="1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color indexed="18"/>
      <name val="Arial"/>
      <family val="2"/>
    </font>
    <font>
      <sz val="13"/>
      <color indexed="8"/>
      <name val="Times New Roman"/>
      <family val="1"/>
    </font>
    <font>
      <sz val="14"/>
      <name val="Arial"/>
      <family val="2"/>
    </font>
    <font>
      <sz val="11"/>
      <name val="돋움"/>
      <family val="3"/>
    </font>
    <font>
      <b/>
      <sz val="14"/>
      <color indexed="18"/>
      <name val="Arial"/>
      <family val="2"/>
    </font>
    <font>
      <sz val="14"/>
      <name val="Arial Cyr"/>
      <family val="0"/>
    </font>
    <font>
      <b/>
      <sz val="10"/>
      <name val="Helv"/>
      <family val="0"/>
    </font>
    <font>
      <sz val="12"/>
      <name val="Helv"/>
      <family val="0"/>
    </font>
    <font>
      <sz val="12"/>
      <name val="Arial Cyr"/>
      <family val="0"/>
    </font>
    <font>
      <sz val="11"/>
      <name val="Arial"/>
      <family val="2"/>
    </font>
    <font>
      <b/>
      <i/>
      <sz val="14"/>
      <name val="Times New Roman"/>
      <family val="1"/>
    </font>
    <font>
      <sz val="12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sz val="16"/>
      <name val="Arial Cyr"/>
      <family val="0"/>
    </font>
    <font>
      <b/>
      <sz val="16"/>
      <name val="Times New Roman"/>
      <family val="1"/>
    </font>
    <font>
      <sz val="10"/>
      <color indexed="8"/>
      <name val="AdiHaus"/>
      <family val="2"/>
    </font>
    <font>
      <sz val="10"/>
      <color indexed="9"/>
      <name val="AdiHaus"/>
      <family val="2"/>
    </font>
    <font>
      <sz val="11"/>
      <color indexed="8"/>
      <name val="Calibri"/>
      <family val="2"/>
    </font>
    <font>
      <sz val="10"/>
      <color indexed="62"/>
      <name val="AdiHaus"/>
      <family val="2"/>
    </font>
    <font>
      <b/>
      <sz val="10"/>
      <color indexed="63"/>
      <name val="AdiHaus"/>
      <family val="2"/>
    </font>
    <font>
      <b/>
      <sz val="10"/>
      <color indexed="52"/>
      <name val="AdiHaus"/>
      <family val="2"/>
    </font>
    <font>
      <b/>
      <sz val="15"/>
      <color indexed="56"/>
      <name val="AdiHaus"/>
      <family val="2"/>
    </font>
    <font>
      <b/>
      <sz val="13"/>
      <color indexed="56"/>
      <name val="AdiHaus"/>
      <family val="2"/>
    </font>
    <font>
      <b/>
      <sz val="11"/>
      <color indexed="56"/>
      <name val="AdiHaus"/>
      <family val="2"/>
    </font>
    <font>
      <b/>
      <sz val="10"/>
      <color indexed="8"/>
      <name val="AdiHaus"/>
      <family val="2"/>
    </font>
    <font>
      <b/>
      <sz val="10"/>
      <color indexed="9"/>
      <name val="AdiHaus"/>
      <family val="2"/>
    </font>
    <font>
      <b/>
      <sz val="18"/>
      <color indexed="56"/>
      <name val="Cambria"/>
      <family val="2"/>
    </font>
    <font>
      <sz val="10"/>
      <color indexed="60"/>
      <name val="AdiHaus"/>
      <family val="2"/>
    </font>
    <font>
      <sz val="10"/>
      <color indexed="20"/>
      <name val="AdiHaus"/>
      <family val="2"/>
    </font>
    <font>
      <i/>
      <sz val="10"/>
      <color indexed="23"/>
      <name val="AdiHaus"/>
      <family val="2"/>
    </font>
    <font>
      <sz val="10"/>
      <color indexed="52"/>
      <name val="AdiHaus"/>
      <family val="2"/>
    </font>
    <font>
      <sz val="10"/>
      <color indexed="10"/>
      <name val="AdiHaus"/>
      <family val="2"/>
    </font>
    <font>
      <sz val="10"/>
      <color indexed="17"/>
      <name val="AdiHaus"/>
      <family val="2"/>
    </font>
    <font>
      <sz val="10"/>
      <color theme="1"/>
      <name val="AdiHaus"/>
      <family val="2"/>
    </font>
    <font>
      <sz val="10"/>
      <color theme="0"/>
      <name val="AdiHaus"/>
      <family val="2"/>
    </font>
    <font>
      <sz val="11"/>
      <color theme="1"/>
      <name val="Calibri"/>
      <family val="2"/>
    </font>
    <font>
      <sz val="10"/>
      <color rgb="FF3F3F76"/>
      <name val="AdiHaus"/>
      <family val="2"/>
    </font>
    <font>
      <b/>
      <sz val="10"/>
      <color rgb="FF3F3F3F"/>
      <name val="AdiHaus"/>
      <family val="2"/>
    </font>
    <font>
      <b/>
      <sz val="10"/>
      <color rgb="FFFA7D00"/>
      <name val="AdiHaus"/>
      <family val="2"/>
    </font>
    <font>
      <b/>
      <sz val="15"/>
      <color theme="3"/>
      <name val="AdiHaus"/>
      <family val="2"/>
    </font>
    <font>
      <b/>
      <sz val="13"/>
      <color theme="3"/>
      <name val="AdiHaus"/>
      <family val="2"/>
    </font>
    <font>
      <b/>
      <sz val="11"/>
      <color theme="3"/>
      <name val="AdiHaus"/>
      <family val="2"/>
    </font>
    <font>
      <b/>
      <sz val="10"/>
      <color theme="1"/>
      <name val="AdiHaus"/>
      <family val="2"/>
    </font>
    <font>
      <b/>
      <sz val="10"/>
      <color theme="0"/>
      <name val="AdiHaus"/>
      <family val="2"/>
    </font>
    <font>
      <b/>
      <sz val="18"/>
      <color theme="3"/>
      <name val="Cambria"/>
      <family val="2"/>
    </font>
    <font>
      <sz val="10"/>
      <color rgb="FF9C6500"/>
      <name val="AdiHaus"/>
      <family val="2"/>
    </font>
    <font>
      <sz val="10"/>
      <color rgb="FF9C0006"/>
      <name val="AdiHaus"/>
      <family val="2"/>
    </font>
    <font>
      <i/>
      <sz val="10"/>
      <color rgb="FF7F7F7F"/>
      <name val="AdiHaus"/>
      <family val="2"/>
    </font>
    <font>
      <sz val="10"/>
      <color rgb="FFFA7D00"/>
      <name val="AdiHaus"/>
      <family val="2"/>
    </font>
    <font>
      <sz val="10"/>
      <color rgb="FFFF0000"/>
      <name val="AdiHaus"/>
      <family val="2"/>
    </font>
    <font>
      <sz val="10"/>
      <color rgb="FF006100"/>
      <name val="AdiHau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3" fontId="2" fillId="0" borderId="0" applyFont="0" applyFill="0" applyBorder="0" applyAlignment="0" applyProtection="0"/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  <xf numFmtId="0" fontId="0" fillId="0" borderId="0">
      <alignment/>
      <protection/>
    </xf>
  </cellStyleXfs>
  <cellXfs count="140">
    <xf numFmtId="0" fontId="0" fillId="0" borderId="0" xfId="0" applyAlignment="1">
      <alignment/>
    </xf>
    <xf numFmtId="0" fontId="2" fillId="0" borderId="0" xfId="38" applyFont="1" applyFill="1" applyBorder="1">
      <alignment/>
      <protection/>
    </xf>
    <xf numFmtId="0" fontId="2" fillId="0" borderId="0" xfId="38" applyFont="1" applyFill="1">
      <alignment/>
      <protection/>
    </xf>
    <xf numFmtId="0" fontId="2" fillId="0" borderId="0" xfId="38" applyFont="1" applyFill="1" applyAlignment="1">
      <alignment horizontal="center"/>
      <protection/>
    </xf>
    <xf numFmtId="0" fontId="2" fillId="0" borderId="0" xfId="38" applyFont="1" applyFill="1" applyAlignment="1">
      <alignment/>
      <protection/>
    </xf>
    <xf numFmtId="0" fontId="14" fillId="0" borderId="0" xfId="38" applyFont="1" applyFill="1" applyAlignment="1">
      <alignment horizontal="left"/>
      <protection/>
    </xf>
    <xf numFmtId="174" fontId="2" fillId="0" borderId="0" xfId="38" applyNumberFormat="1" applyFont="1" applyFill="1" applyAlignment="1">
      <alignment/>
      <protection/>
    </xf>
    <xf numFmtId="0" fontId="12" fillId="0" borderId="0" xfId="38" applyFont="1" applyFill="1" applyBorder="1" applyAlignment="1">
      <alignment horizontal="left"/>
      <protection/>
    </xf>
    <xf numFmtId="0" fontId="10" fillId="0" borderId="0" xfId="38" applyFont="1" applyFill="1" applyBorder="1" applyAlignment="1">
      <alignment horizontal="center"/>
      <protection/>
    </xf>
    <xf numFmtId="0" fontId="10" fillId="0" borderId="0" xfId="38" applyFont="1" applyFill="1" applyBorder="1" applyAlignment="1">
      <alignment/>
      <protection/>
    </xf>
    <xf numFmtId="0" fontId="6" fillId="0" borderId="0" xfId="38" applyFont="1" applyFill="1" applyAlignment="1">
      <alignment/>
      <protection/>
    </xf>
    <xf numFmtId="174" fontId="10" fillId="0" borderId="0" xfId="38" applyNumberFormat="1" applyFont="1" applyFill="1" applyBorder="1" applyAlignment="1">
      <alignment/>
      <protection/>
    </xf>
    <xf numFmtId="193" fontId="2" fillId="0" borderId="0" xfId="38" applyNumberFormat="1" applyFont="1" applyFill="1" applyAlignment="1">
      <alignment/>
      <protection/>
    </xf>
    <xf numFmtId="193" fontId="6" fillId="0" borderId="0" xfId="38" applyNumberFormat="1" applyFont="1" applyFill="1" applyAlignment="1">
      <alignment/>
      <protection/>
    </xf>
    <xf numFmtId="193" fontId="10" fillId="0" borderId="0" xfId="38" applyNumberFormat="1" applyFont="1" applyFill="1" applyBorder="1" applyAlignment="1">
      <alignment/>
      <protection/>
    </xf>
    <xf numFmtId="0" fontId="20" fillId="0" borderId="0" xfId="38" applyFont="1" applyFill="1">
      <alignment/>
      <protection/>
    </xf>
    <xf numFmtId="0" fontId="19" fillId="0" borderId="0" xfId="38" applyFont="1" applyFill="1" applyAlignment="1">
      <alignment/>
      <protection/>
    </xf>
    <xf numFmtId="0" fontId="16" fillId="0" borderId="10" xfId="61" applyFont="1" applyFill="1" applyBorder="1" applyAlignment="1">
      <alignment horizontal="center" wrapText="1"/>
      <protection/>
    </xf>
    <xf numFmtId="174" fontId="19" fillId="0" borderId="0" xfId="38" applyNumberFormat="1" applyFont="1" applyFill="1" applyAlignment="1">
      <alignment/>
      <protection/>
    </xf>
    <xf numFmtId="193" fontId="19" fillId="0" borderId="0" xfId="38" applyNumberFormat="1" applyFont="1" applyFill="1" applyAlignment="1">
      <alignment/>
      <protection/>
    </xf>
    <xf numFmtId="0" fontId="15" fillId="0" borderId="0" xfId="38" applyFont="1" applyAlignment="1" applyProtection="1">
      <alignment vertical="center" wrapText="1"/>
      <protection locked="0"/>
    </xf>
    <xf numFmtId="0" fontId="2" fillId="33" borderId="0" xfId="38" applyFont="1" applyFill="1">
      <alignment/>
      <protection/>
    </xf>
    <xf numFmtId="0" fontId="25" fillId="33" borderId="11" xfId="38" applyFont="1" applyFill="1" applyBorder="1" applyAlignment="1">
      <alignment/>
      <protection/>
    </xf>
    <xf numFmtId="0" fontId="25" fillId="33" borderId="12" xfId="38" applyFont="1" applyFill="1" applyBorder="1" applyAlignment="1">
      <alignment/>
      <protection/>
    </xf>
    <xf numFmtId="2" fontId="9" fillId="33" borderId="11" xfId="38" applyNumberFormat="1" applyFont="1" applyFill="1" applyBorder="1" applyAlignment="1">
      <alignment wrapText="1"/>
      <protection/>
    </xf>
    <xf numFmtId="193" fontId="12" fillId="33" borderId="11" xfId="38" applyNumberFormat="1" applyFont="1" applyFill="1" applyBorder="1" applyAlignment="1">
      <alignment vertical="center"/>
      <protection/>
    </xf>
    <xf numFmtId="0" fontId="12" fillId="33" borderId="0" xfId="38" applyFont="1" applyFill="1" applyBorder="1" applyAlignment="1">
      <alignment horizontal="left"/>
      <protection/>
    </xf>
    <xf numFmtId="0" fontId="10" fillId="33" borderId="0" xfId="38" applyFont="1" applyFill="1" applyBorder="1" applyAlignment="1">
      <alignment horizontal="center"/>
      <protection/>
    </xf>
    <xf numFmtId="174" fontId="10" fillId="33" borderId="0" xfId="38" applyNumberFormat="1" applyFont="1" applyFill="1" applyBorder="1" applyAlignment="1">
      <alignment/>
      <protection/>
    </xf>
    <xf numFmtId="0" fontId="10" fillId="33" borderId="0" xfId="38" applyFont="1" applyFill="1" applyBorder="1" applyAlignment="1">
      <alignment/>
      <protection/>
    </xf>
    <xf numFmtId="193" fontId="10" fillId="33" borderId="0" xfId="38" applyNumberFormat="1" applyFont="1" applyFill="1" applyBorder="1" applyAlignment="1">
      <alignment/>
      <protection/>
    </xf>
    <xf numFmtId="193" fontId="2" fillId="33" borderId="0" xfId="38" applyNumberFormat="1" applyFont="1" applyFill="1" applyAlignment="1">
      <alignment/>
      <protection/>
    </xf>
    <xf numFmtId="4" fontId="23" fillId="33" borderId="13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1" fillId="33" borderId="0" xfId="38" applyFont="1" applyFill="1" applyAlignment="1">
      <alignment horizontal="center" vertical="center" wrapText="1"/>
      <protection/>
    </xf>
    <xf numFmtId="1" fontId="2" fillId="33" borderId="0" xfId="38" applyNumberFormat="1" applyFont="1" applyFill="1" applyAlignment="1">
      <alignment horizontal="center" vertical="center" wrapText="1"/>
      <protection/>
    </xf>
    <xf numFmtId="0" fontId="2" fillId="33" borderId="0" xfId="38" applyFont="1" applyFill="1" applyAlignment="1">
      <alignment horizontal="center" vertical="center" wrapText="1"/>
      <protection/>
    </xf>
    <xf numFmtId="0" fontId="8" fillId="33" borderId="14" xfId="38" applyFont="1" applyFill="1" applyBorder="1" applyAlignment="1">
      <alignment horizontal="left" vertical="center" wrapText="1"/>
      <protection/>
    </xf>
    <xf numFmtId="0" fontId="8" fillId="33" borderId="14" xfId="38" applyFont="1" applyFill="1" applyBorder="1" applyAlignment="1">
      <alignment horizontal="center" vertical="center" wrapText="1"/>
      <protection/>
    </xf>
    <xf numFmtId="2" fontId="8" fillId="33" borderId="14" xfId="38" applyNumberFormat="1" applyFont="1" applyFill="1" applyBorder="1" applyAlignment="1">
      <alignment horizontal="right" vertical="center"/>
      <protection/>
    </xf>
    <xf numFmtId="4" fontId="8" fillId="33" borderId="14" xfId="38" applyNumberFormat="1" applyFont="1" applyFill="1" applyBorder="1" applyAlignment="1">
      <alignment horizontal="right" vertical="center"/>
      <protection/>
    </xf>
    <xf numFmtId="4" fontId="8" fillId="33" borderId="14" xfId="61" applyNumberFormat="1" applyFont="1" applyFill="1" applyBorder="1" applyAlignment="1">
      <alignment horizontal="right" vertical="center"/>
      <protection/>
    </xf>
    <xf numFmtId="4" fontId="10" fillId="33" borderId="14" xfId="38" applyNumberFormat="1" applyFont="1" applyFill="1" applyBorder="1" applyAlignment="1">
      <alignment vertical="center"/>
      <protection/>
    </xf>
    <xf numFmtId="4" fontId="10" fillId="33" borderId="15" xfId="38" applyNumberFormat="1" applyFont="1" applyFill="1" applyBorder="1" applyAlignment="1">
      <alignment horizontal="right"/>
      <protection/>
    </xf>
    <xf numFmtId="0" fontId="16" fillId="0" borderId="0" xfId="61" applyFont="1" applyFill="1" applyBorder="1" applyAlignment="1">
      <alignment vertical="center" wrapText="1"/>
      <protection/>
    </xf>
    <xf numFmtId="0" fontId="16" fillId="0" borderId="10" xfId="61" applyFont="1" applyFill="1" applyBorder="1" applyAlignment="1">
      <alignment horizontal="center" vertical="center" wrapText="1"/>
      <protection/>
    </xf>
    <xf numFmtId="4" fontId="23" fillId="33" borderId="11" xfId="0" applyNumberFormat="1" applyFont="1" applyFill="1" applyBorder="1" applyAlignment="1">
      <alignment horizontal="right"/>
    </xf>
    <xf numFmtId="0" fontId="24" fillId="33" borderId="13" xfId="0" applyFont="1" applyFill="1" applyBorder="1" applyAlignment="1">
      <alignment horizontal="left"/>
    </xf>
    <xf numFmtId="0" fontId="23" fillId="33" borderId="11" xfId="0" applyNumberFormat="1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/>
    </xf>
    <xf numFmtId="0" fontId="10" fillId="33" borderId="0" xfId="0" applyFont="1" applyFill="1" applyBorder="1" applyAlignment="1">
      <alignment wrapText="1"/>
    </xf>
    <xf numFmtId="0" fontId="13" fillId="33" borderId="0" xfId="0" applyFont="1" applyFill="1" applyAlignment="1">
      <alignment horizontal="left" vertical="center" wrapText="1"/>
    </xf>
    <xf numFmtId="0" fontId="7" fillId="0" borderId="14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74" fontId="7" fillId="0" borderId="14" xfId="61" applyNumberFormat="1" applyFont="1" applyFill="1" applyBorder="1" applyAlignment="1">
      <alignment horizontal="center" vertical="center" wrapText="1"/>
      <protection/>
    </xf>
    <xf numFmtId="2" fontId="7" fillId="0" borderId="14" xfId="61" applyNumberFormat="1" applyFont="1" applyFill="1" applyBorder="1" applyAlignment="1">
      <alignment horizontal="center" vertical="center" wrapText="1"/>
      <protection/>
    </xf>
    <xf numFmtId="193" fontId="7" fillId="0" borderId="14" xfId="61" applyNumberFormat="1" applyFont="1" applyFill="1" applyBorder="1" applyAlignment="1">
      <alignment horizontal="center" vertical="center" wrapText="1"/>
      <protection/>
    </xf>
    <xf numFmtId="0" fontId="7" fillId="0" borderId="14" xfId="38" applyFont="1" applyFill="1" applyBorder="1" applyAlignment="1">
      <alignment horizontal="center" vertical="center" wrapText="1"/>
      <protection/>
    </xf>
    <xf numFmtId="2" fontId="7" fillId="0" borderId="14" xfId="38" applyNumberFormat="1" applyFont="1" applyFill="1" applyBorder="1" applyAlignment="1">
      <alignment horizontal="center" vertical="center" wrapText="1"/>
      <protection/>
    </xf>
    <xf numFmtId="193" fontId="7" fillId="0" borderId="14" xfId="38" applyNumberFormat="1" applyFont="1" applyFill="1" applyBorder="1" applyAlignment="1">
      <alignment horizontal="center" vertical="center" wrapText="1"/>
      <protection/>
    </xf>
    <xf numFmtId="0" fontId="8" fillId="33" borderId="15" xfId="38" applyFont="1" applyFill="1" applyBorder="1" applyAlignment="1">
      <alignment horizontal="left" vertical="center" wrapText="1"/>
      <protection/>
    </xf>
    <xf numFmtId="0" fontId="8" fillId="33" borderId="15" xfId="38" applyFont="1" applyFill="1" applyBorder="1" applyAlignment="1">
      <alignment horizontal="center" vertical="center" wrapText="1"/>
      <protection/>
    </xf>
    <xf numFmtId="4" fontId="8" fillId="33" borderId="15" xfId="38" applyNumberFormat="1" applyFont="1" applyFill="1" applyBorder="1" applyAlignment="1">
      <alignment horizontal="right" vertical="center"/>
      <protection/>
    </xf>
    <xf numFmtId="0" fontId="28" fillId="0" borderId="16" xfId="38" applyFont="1" applyFill="1" applyBorder="1" applyAlignment="1">
      <alignment/>
      <protection/>
    </xf>
    <xf numFmtId="0" fontId="29" fillId="0" borderId="17" xfId="0" applyFont="1" applyFill="1" applyBorder="1" applyAlignment="1">
      <alignment/>
    </xf>
    <xf numFmtId="0" fontId="27" fillId="0" borderId="0" xfId="38" applyFont="1" applyFill="1" applyBorder="1" applyAlignment="1" applyProtection="1">
      <alignment horizontal="center" vertical="center" wrapText="1"/>
      <protection locked="0"/>
    </xf>
    <xf numFmtId="176" fontId="17" fillId="0" borderId="0" xfId="38" applyNumberFormat="1" applyFont="1" applyFill="1" applyBorder="1" applyAlignment="1">
      <alignment horizontal="right"/>
      <protection/>
    </xf>
    <xf numFmtId="0" fontId="28" fillId="0" borderId="0" xfId="38" applyFont="1" applyFill="1" applyBorder="1" applyAlignment="1">
      <alignment/>
      <protection/>
    </xf>
    <xf numFmtId="176" fontId="17" fillId="0" borderId="0" xfId="38" applyNumberFormat="1" applyFont="1" applyFill="1" applyBorder="1" applyAlignment="1" applyProtection="1">
      <alignment horizontal="right" vertical="center"/>
      <protection locked="0"/>
    </xf>
    <xf numFmtId="193" fontId="7" fillId="0" borderId="0" xfId="38" applyNumberFormat="1" applyFont="1" applyFill="1" applyBorder="1" applyAlignment="1">
      <alignment horizontal="center" vertical="center" wrapText="1"/>
      <protection/>
    </xf>
    <xf numFmtId="0" fontId="30" fillId="0" borderId="0" xfId="61" applyFont="1" applyFill="1" applyBorder="1" applyAlignment="1">
      <alignment horizontal="center" vertical="center"/>
      <protection/>
    </xf>
    <xf numFmtId="4" fontId="8" fillId="33" borderId="0" xfId="61" applyNumberFormat="1" applyFont="1" applyFill="1" applyBorder="1" applyAlignment="1">
      <alignment horizontal="right" vertical="center"/>
      <protection/>
    </xf>
    <xf numFmtId="4" fontId="10" fillId="33" borderId="0" xfId="38" applyNumberFormat="1" applyFont="1" applyFill="1" applyBorder="1" applyAlignment="1">
      <alignment horizontal="right"/>
      <protection/>
    </xf>
    <xf numFmtId="0" fontId="30" fillId="0" borderId="0" xfId="38" applyFont="1" applyFill="1" applyBorder="1" applyAlignment="1">
      <alignment horizontal="center" vertical="center" wrapText="1"/>
      <protection/>
    </xf>
    <xf numFmtId="4" fontId="10" fillId="33" borderId="0" xfId="38" applyNumberFormat="1" applyFont="1" applyFill="1" applyBorder="1" applyAlignment="1">
      <alignment vertical="center"/>
      <protection/>
    </xf>
    <xf numFmtId="4" fontId="13" fillId="33" borderId="0" xfId="38" applyNumberFormat="1" applyFont="1" applyFill="1" applyBorder="1" applyAlignment="1">
      <alignment horizontal="right"/>
      <protection/>
    </xf>
    <xf numFmtId="1" fontId="2" fillId="0" borderId="0" xfId="38" applyNumberFormat="1" applyFont="1" applyFill="1" applyBorder="1">
      <alignment/>
      <protection/>
    </xf>
    <xf numFmtId="0" fontId="30" fillId="0" borderId="11" xfId="38" applyFont="1" applyFill="1" applyBorder="1" applyAlignment="1">
      <alignment horizontal="center" vertical="center" wrapText="1"/>
      <protection/>
    </xf>
    <xf numFmtId="0" fontId="25" fillId="33" borderId="14" xfId="38" applyFont="1" applyFill="1" applyBorder="1" applyAlignment="1">
      <alignment/>
      <protection/>
    </xf>
    <xf numFmtId="0" fontId="8" fillId="33" borderId="11" xfId="38" applyFont="1" applyFill="1" applyBorder="1" applyAlignment="1">
      <alignment horizontal="center" vertical="center" wrapText="1"/>
      <protection/>
    </xf>
    <xf numFmtId="2" fontId="8" fillId="33" borderId="11" xfId="38" applyNumberFormat="1" applyFont="1" applyFill="1" applyBorder="1" applyAlignment="1">
      <alignment horizontal="right" vertical="center"/>
      <protection/>
    </xf>
    <xf numFmtId="4" fontId="8" fillId="33" borderId="12" xfId="38" applyNumberFormat="1" applyFont="1" applyFill="1" applyBorder="1" applyAlignment="1">
      <alignment horizontal="right" vertical="center"/>
      <protection/>
    </xf>
    <xf numFmtId="0" fontId="8" fillId="33" borderId="11" xfId="38" applyFont="1" applyFill="1" applyBorder="1" applyAlignment="1">
      <alignment horizontal="left" vertical="center" wrapText="1"/>
      <protection/>
    </xf>
    <xf numFmtId="0" fontId="8" fillId="33" borderId="12" xfId="38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center" vertical="top"/>
      <protection/>
    </xf>
    <xf numFmtId="49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2" fillId="0" borderId="14" xfId="38" applyFont="1" applyFill="1" applyBorder="1">
      <alignment/>
      <protection/>
    </xf>
    <xf numFmtId="0" fontId="23" fillId="33" borderId="11" xfId="0" applyNumberFormat="1" applyFont="1" applyFill="1" applyBorder="1" applyAlignment="1">
      <alignment horizontal="left" wrapText="1"/>
    </xf>
    <xf numFmtId="0" fontId="9" fillId="33" borderId="11" xfId="38" applyFont="1" applyFill="1" applyBorder="1" applyAlignment="1">
      <alignment horizontal="left" vertical="center" wrapText="1"/>
      <protection/>
    </xf>
    <xf numFmtId="0" fontId="9" fillId="33" borderId="12" xfId="38" applyFont="1" applyFill="1" applyBorder="1" applyAlignment="1">
      <alignment horizontal="left" vertical="center" wrapText="1"/>
      <protection/>
    </xf>
    <xf numFmtId="1" fontId="7" fillId="0" borderId="14" xfId="61" applyNumberFormat="1" applyFont="1" applyFill="1" applyBorder="1" applyAlignment="1">
      <alignment horizontal="center" vertical="center" wrapText="1"/>
      <protection/>
    </xf>
    <xf numFmtId="1" fontId="7" fillId="0" borderId="12" xfId="61" applyNumberFormat="1" applyFont="1" applyFill="1" applyBorder="1" applyAlignment="1">
      <alignment horizontal="center" vertical="center" wrapText="1"/>
      <protection/>
    </xf>
    <xf numFmtId="1" fontId="2" fillId="0" borderId="0" xfId="38" applyNumberFormat="1" applyFont="1" applyFill="1">
      <alignment/>
      <protection/>
    </xf>
    <xf numFmtId="1" fontId="7" fillId="0" borderId="18" xfId="61" applyNumberFormat="1" applyFont="1" applyFill="1" applyBorder="1" applyAlignment="1">
      <alignment horizontal="center" vertical="center" wrapText="1"/>
      <protection/>
    </xf>
    <xf numFmtId="2" fontId="8" fillId="33" borderId="18" xfId="38" applyNumberFormat="1" applyFont="1" applyFill="1" applyBorder="1" applyAlignment="1">
      <alignment horizontal="right" vertical="center"/>
      <protection/>
    </xf>
    <xf numFmtId="4" fontId="8" fillId="33" borderId="18" xfId="38" applyNumberFormat="1" applyFont="1" applyFill="1" applyBorder="1" applyAlignment="1">
      <alignment horizontal="right" vertical="center"/>
      <protection/>
    </xf>
    <xf numFmtId="1" fontId="7" fillId="0" borderId="14" xfId="38" applyNumberFormat="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/>
      <protection/>
    </xf>
    <xf numFmtId="0" fontId="30" fillId="0" borderId="14" xfId="38" applyFont="1" applyFill="1" applyBorder="1" applyAlignment="1">
      <alignment horizontal="center" vertical="center" wrapText="1"/>
      <protection/>
    </xf>
    <xf numFmtId="0" fontId="30" fillId="34" borderId="14" xfId="61" applyFont="1" applyFill="1" applyBorder="1" applyAlignment="1">
      <alignment horizontal="center" vertical="center"/>
      <protection/>
    </xf>
    <xf numFmtId="0" fontId="2" fillId="34" borderId="14" xfId="38" applyFont="1" applyFill="1" applyBorder="1">
      <alignment/>
      <protection/>
    </xf>
    <xf numFmtId="0" fontId="30" fillId="34" borderId="14" xfId="38" applyFont="1" applyFill="1" applyBorder="1" applyAlignment="1">
      <alignment horizontal="center" vertical="center" wrapText="1"/>
      <protection/>
    </xf>
    <xf numFmtId="0" fontId="11" fillId="34" borderId="14" xfId="38" applyFont="1" applyFill="1" applyBorder="1">
      <alignment/>
      <protection/>
    </xf>
    <xf numFmtId="0" fontId="27" fillId="0" borderId="13" xfId="38" applyFont="1" applyFill="1" applyBorder="1" applyAlignment="1" applyProtection="1">
      <alignment horizontal="center" vertical="center" wrapText="1"/>
      <protection locked="0"/>
    </xf>
    <xf numFmtId="0" fontId="27" fillId="0" borderId="19" xfId="38" applyFont="1" applyFill="1" applyBorder="1" applyAlignment="1" applyProtection="1">
      <alignment horizontal="center" vertical="center" wrapText="1"/>
      <protection locked="0"/>
    </xf>
    <xf numFmtId="0" fontId="27" fillId="0" borderId="20" xfId="38" applyFont="1" applyFill="1" applyBorder="1" applyAlignment="1" applyProtection="1">
      <alignment horizontal="center" vertical="center" wrapText="1"/>
      <protection locked="0"/>
    </xf>
    <xf numFmtId="0" fontId="27" fillId="0" borderId="21" xfId="38" applyFont="1" applyFill="1" applyBorder="1" applyAlignment="1" applyProtection="1">
      <alignment horizontal="center" vertical="center" wrapText="1"/>
      <protection locked="0"/>
    </xf>
    <xf numFmtId="0" fontId="27" fillId="0" borderId="22" xfId="38" applyFont="1" applyFill="1" applyBorder="1" applyAlignment="1" applyProtection="1">
      <alignment horizontal="center" vertical="center" wrapText="1"/>
      <protection locked="0"/>
    </xf>
    <xf numFmtId="0" fontId="27" fillId="0" borderId="0" xfId="38" applyFont="1" applyFill="1" applyBorder="1" applyAlignment="1" applyProtection="1">
      <alignment horizontal="center" vertical="center" wrapText="1"/>
      <protection locked="0"/>
    </xf>
    <xf numFmtId="0" fontId="27" fillId="0" borderId="23" xfId="38" applyFont="1" applyFill="1" applyBorder="1" applyAlignment="1" applyProtection="1">
      <alignment horizontal="center" vertical="center" wrapText="1"/>
      <protection locked="0"/>
    </xf>
    <xf numFmtId="4" fontId="9" fillId="33" borderId="15" xfId="38" applyNumberFormat="1" applyFont="1" applyFill="1" applyBorder="1" applyAlignment="1">
      <alignment horizontal="left" wrapText="1"/>
      <protection/>
    </xf>
    <xf numFmtId="176" fontId="17" fillId="0" borderId="0" xfId="38" applyNumberFormat="1" applyFont="1" applyFill="1" applyBorder="1" applyAlignment="1">
      <alignment horizontal="right"/>
      <protection/>
    </xf>
    <xf numFmtId="176" fontId="17" fillId="0" borderId="24" xfId="38" applyNumberFormat="1" applyFont="1" applyFill="1" applyBorder="1" applyAlignment="1" applyProtection="1">
      <alignment horizontal="right" vertical="center"/>
      <protection locked="0"/>
    </xf>
    <xf numFmtId="176" fontId="17" fillId="0" borderId="25" xfId="38" applyNumberFormat="1" applyFont="1" applyFill="1" applyBorder="1" applyAlignment="1" applyProtection="1">
      <alignment horizontal="right" vertical="center"/>
      <protection locked="0"/>
    </xf>
    <xf numFmtId="176" fontId="17" fillId="0" borderId="26" xfId="38" applyNumberFormat="1" applyFont="1" applyFill="1" applyBorder="1" applyAlignment="1" applyProtection="1">
      <alignment horizontal="right" vertical="center"/>
      <protection locked="0"/>
    </xf>
    <xf numFmtId="0" fontId="13" fillId="33" borderId="0" xfId="0" applyFont="1" applyFill="1" applyAlignment="1">
      <alignment horizontal="left" vertical="center" wrapText="1"/>
    </xf>
    <xf numFmtId="4" fontId="13" fillId="33" borderId="14" xfId="38" applyNumberFormat="1" applyFont="1" applyFill="1" applyBorder="1" applyAlignment="1">
      <alignment horizontal="right"/>
      <protection/>
    </xf>
    <xf numFmtId="0" fontId="23" fillId="33" borderId="11" xfId="0" applyNumberFormat="1" applyFont="1" applyFill="1" applyBorder="1" applyAlignment="1">
      <alignment horizontal="left" wrapText="1"/>
    </xf>
    <xf numFmtId="0" fontId="17" fillId="0" borderId="27" xfId="38" applyFont="1" applyFill="1" applyBorder="1" applyAlignment="1" applyProtection="1">
      <alignment horizontal="center"/>
      <protection locked="0"/>
    </xf>
    <xf numFmtId="0" fontId="17" fillId="0" borderId="28" xfId="38" applyFont="1" applyFill="1" applyBorder="1" applyAlignment="1" applyProtection="1">
      <alignment horizontal="center"/>
      <protection locked="0"/>
    </xf>
    <xf numFmtId="0" fontId="16" fillId="0" borderId="10" xfId="61" applyFont="1" applyFill="1" applyBorder="1" applyAlignment="1">
      <alignment horizontal="left" vertical="center" wrapText="1"/>
      <protection/>
    </xf>
    <xf numFmtId="0" fontId="16" fillId="0" borderId="27" xfId="61" applyFont="1" applyFill="1" applyBorder="1" applyAlignment="1">
      <alignment horizontal="left" vertical="center" wrapText="1"/>
      <protection/>
    </xf>
    <xf numFmtId="2" fontId="26" fillId="0" borderId="27" xfId="38" applyNumberFormat="1" applyFont="1" applyFill="1" applyBorder="1" applyAlignment="1" applyProtection="1">
      <alignment horizontal="center" vertical="center"/>
      <protection locked="0"/>
    </xf>
    <xf numFmtId="2" fontId="26" fillId="0" borderId="28" xfId="38" applyNumberFormat="1" applyFont="1" applyFill="1" applyBorder="1" applyAlignment="1" applyProtection="1">
      <alignment horizontal="center" vertical="center"/>
      <protection locked="0"/>
    </xf>
    <xf numFmtId="0" fontId="9" fillId="33" borderId="11" xfId="38" applyFont="1" applyFill="1" applyBorder="1" applyAlignment="1">
      <alignment horizontal="left" vertical="center" wrapText="1"/>
      <protection/>
    </xf>
    <xf numFmtId="0" fontId="9" fillId="33" borderId="12" xfId="38" applyFont="1" applyFill="1" applyBorder="1" applyAlignment="1">
      <alignment horizontal="left" vertical="center" wrapText="1"/>
      <protection/>
    </xf>
    <xf numFmtId="0" fontId="30" fillId="0" borderId="11" xfId="61" applyFont="1" applyFill="1" applyBorder="1" applyAlignment="1">
      <alignment horizontal="center" vertical="center"/>
      <protection/>
    </xf>
    <xf numFmtId="0" fontId="30" fillId="0" borderId="12" xfId="61" applyFont="1" applyFill="1" applyBorder="1" applyAlignment="1">
      <alignment horizontal="center" vertical="center"/>
      <protection/>
    </xf>
    <xf numFmtId="0" fontId="30" fillId="0" borderId="11" xfId="38" applyFont="1" applyFill="1" applyBorder="1" applyAlignment="1">
      <alignment horizontal="center" vertical="center" wrapText="1"/>
      <protection/>
    </xf>
    <xf numFmtId="0" fontId="30" fillId="0" borderId="12" xfId="38" applyFont="1" applyFill="1" applyBorder="1" applyAlignment="1">
      <alignment horizontal="center" vertical="center" wrapText="1"/>
      <protection/>
    </xf>
    <xf numFmtId="4" fontId="9" fillId="33" borderId="18" xfId="38" applyNumberFormat="1" applyFont="1" applyFill="1" applyBorder="1" applyAlignment="1">
      <alignment horizontal="left" vertical="center" wrapText="1"/>
      <protection/>
    </xf>
    <xf numFmtId="4" fontId="9" fillId="33" borderId="11" xfId="38" applyNumberFormat="1" applyFont="1" applyFill="1" applyBorder="1" applyAlignment="1">
      <alignment horizontal="left" vertical="center" wrapText="1"/>
      <protection/>
    </xf>
    <xf numFmtId="4" fontId="9" fillId="33" borderId="12" xfId="38" applyNumberFormat="1" applyFont="1" applyFill="1" applyBorder="1" applyAlignment="1">
      <alignment horizontal="left" vertical="center" wrapText="1"/>
      <protection/>
    </xf>
  </cellXfs>
  <cellStyles count="60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Comma 2" xfId="34"/>
    <cellStyle name="Normal 2" xfId="35"/>
    <cellStyle name="Normal 3" xfId="36"/>
    <cellStyle name="Normal 4" xfId="37"/>
    <cellStyle name="Normal_Золотая смета" xfId="38"/>
    <cellStyle name="Style 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Каменецкая Ирина (Введенского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  <cellStyle name="표준_★★LGEPL 08 Line-up Master v10★★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mosemfs02\rusdfs\Documents%20and%20Settings\MorozAlk\Desktop\&#1056;&#1072;&#1073;&#1086;&#1090;&#1072;\&#1057;&#1084;&#1077;&#1090;&#1099;\&#1075;.%20&#1052;&#1054;&#1057;&#1050;&#1042;&#1040;\&#1058;&#1056;&#1062;%20&#1060;&#1080;&#1083;&#1080;&#1086;&#1085;\Reebok\&#1057;&#1084;&#1077;&#1090;&#1072;%20OnOff,%20&#1052;&#1086;&#1089;&#1082;&#1074;&#1072;,%20&#1058;&#1062;%20&#1060;&#1080;&#1083;&#1083;&#1080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ro\(d)%20&#1086;&#1073;&#1084;&#1077;&#1085;\Audit\9_Construction%20Investments\Investments\&#1053;&#1086;&#1074;&#1086;&#1084;&#1086;&#1089;&#1082;&#1086;&#1074;&#1089;&#1082;\&#1058;&#1062;%20&#1055;&#1077;&#1088;&#1074;&#1099;&#1081;\MBFO\&#1054;&#1094;&#1077;&#1085;&#1082;&#1072;%20MBFO,%20&#1053;&#1086;&#1074;&#1086;&#1084;&#1086;&#1089;&#1082;&#1086;&#1074;&#1089;&#1082;,%20&#1058;&#1062;%20&#1055;&#1077;&#1088;&#1074;&#1099;&#1081;%20(418&#1084;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marin\AppData\Local\Microsoft\Windows\Temporary%20Internet%20Files\Content.Outlook\F4TKU22O\&#1044;&#1057;-1\&#1044;&#1057;.%20%20&#1057;&#1084;&#1077;&#1090;&#1072;%20&#1085;&#1072;%20&#1057;&#1052;&#1056;%20&#1062;&#1050;&#1050;%20&#1055;&#1072;&#1087;&#1072;%20&#1044;&#1078;&#1086;&#1085;&#1089;%20&#1075;.&#1057;&#1072;&#1084;&#1072;&#1088;&#1072;%20&#1091;&#1083;.&#1058;&#1086;&#1074;&#1072;&#1088;&#1085;&#1072;&#1103;%20&#1076;.7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marin\AppData\Local\Microsoft\Windows\Temporary%20Internet%20Files\Content.Outlook\F4TKU22O\1.%20&#1057;&#1084;&#1077;&#1090;&#1072;%20&#1086;&#1089;&#1085;.%20&#1085;&#1072;%20&#1057;&#1052;&#1056;%20&#1087;&#1080;&#1094;&#1094;.%20&#1055;&#1072;&#1087;&#1072;%20&#1044;&#1078;&#1086;&#1085;&#1089;%20&#1075;.&#1052;&#1086;&#1089;&#1082;&#1074;&#1072;%20&#1053;&#1072;&#1091;&#1095;&#1085;&#1099;&#1081;%20&#1087;&#1088;&#1086;&#1077;&#1079;&#1076;%20&#1076;.2&#104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marin\AppData\Local\Microsoft\Windows\Temporary%20Internet%20Files\Content.Outlook\F4TKU22O\10.08.2015-%20&#1057;&#1084;&#1077;&#1090;&#1072;%20&#1085;&#1072;%20&#1057;&#1052;&#1056;%20&#1087;&#1080;&#1094;&#1094;&#1077;&#1088;&#1080;&#1080;%20&#1055;&#1072;&#1087;&#1072;%20&#1044;&#1078;&#1086;&#1085;&#1089;%20&#1075;.&#1052;&#1086;&#1089;&#1082;&#1074;&#1072;%20&#1053;&#1072;&#1091;&#1095;&#1085;&#1099;&#1081;%20&#1087;&#1088;&#1086;&#1077;&#1079;&#1076;%20&#1076;.2&#104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ro\(d)%20&#1086;&#1073;&#1084;&#1077;&#1085;\&#1086;&#1073;&#1097;&#1077;&#1077;\&#1040;&#1044;&#1048;&#1044;&#1040;&#1057;\&#1052;&#1072;&#1075;&#1072;&#1079;&#1080;&#1085;&#1099;%20%20%20%20%202010%20-%202011%20-%202012%20-%202013%20-%202014\2013%20&#1075;&#1086;&#1076;\14.%20&#1063;&#1077;&#1088;&#1077;&#1084;&#1091;&#1096;&#1082;&#1080;\NEW05%2009%202013-&#1057;&#1084;&#1077;&#1090;&#1072;%20(&#1052;&#1086;&#1089;&#1082;&#1074;&#1072;%20&#1058;&#1062;%20&#1063;&#1077;&#1088;&#1077;&#1084;&#1091;&#1096;&#1082;&#1080;%20FO)_&#1087;&#1086;&#1076;&#1088;&#1103;&#1076;&#1095;&#108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fice\Desktop\&#1056;&#1072;&#1073;&#1086;&#1090;&#1072;\&#1055;&#1072;&#1087;&#1072;&#1044;&#1078;&#1086;&#1085;&#1089;\&#1055;&#1048;&#1062;&#1062;&#1045;&#1056;&#1048;&#1048;%202016&#1075;\&#1050;&#1086;&#1084;&#1089;&#1086;&#1084;&#1086;&#1083;&#1100;&#1089;&#1082;&#1080;&#1081;\1.%20&#1057;&#1084;&#1077;&#1090;&#1072;%20&#1086;&#1089;&#1085;.%20&#1085;&#1072;%20&#1057;&#1052;&#1056;%20&#1087;&#1080;&#1094;&#1094;.%20&#1055;&#1072;&#1087;&#1072;%20&#1044;&#1078;&#1086;&#1085;&#1089;%20&#1075;.&#1052;&#1086;&#1089;&#1082;&#1074;&#1072;%20&#1053;&#1072;&#1091;&#1095;&#1085;&#1099;&#1081;%20&#1087;&#1088;&#1086;&#1077;&#1079;&#1076;%20&#1076;.2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естрой"/>
      <sheetName val="#REF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"/>
      <sheetName val="Инженерия"/>
      <sheetName val="ТО"/>
      <sheetName val="Доставка - коэффициенты"/>
    </sheetNames>
    <sheetDataSet>
      <sheetData sheetId="3">
        <row r="4">
          <cell r="A4" t="str">
            <v>Абакан</v>
          </cell>
        </row>
        <row r="5">
          <cell r="A5" t="str">
            <v>Адлер</v>
          </cell>
        </row>
        <row r="6">
          <cell r="A6" t="str">
            <v>Альметьевск</v>
          </cell>
        </row>
        <row r="7">
          <cell r="A7" t="str">
            <v>Анапа</v>
          </cell>
        </row>
        <row r="8">
          <cell r="A8" t="str">
            <v>Ангарск</v>
          </cell>
        </row>
        <row r="9">
          <cell r="A9" t="str">
            <v>Армавир</v>
          </cell>
        </row>
        <row r="10">
          <cell r="A10" t="str">
            <v>Архангельск</v>
          </cell>
        </row>
        <row r="11">
          <cell r="A11" t="str">
            <v>Астрахань</v>
          </cell>
        </row>
        <row r="12">
          <cell r="A12" t="str">
            <v>Балаково</v>
          </cell>
        </row>
        <row r="13">
          <cell r="A13" t="str">
            <v>Балашиха</v>
          </cell>
        </row>
        <row r="14">
          <cell r="A14" t="str">
            <v>Барнаул</v>
          </cell>
        </row>
        <row r="15">
          <cell r="A15" t="str">
            <v>Белгород</v>
          </cell>
        </row>
        <row r="16">
          <cell r="A16" t="str">
            <v>Березники</v>
          </cell>
        </row>
        <row r="17">
          <cell r="A17" t="str">
            <v>Бийск</v>
          </cell>
        </row>
        <row r="18">
          <cell r="A18" t="str">
            <v>Благовещенск</v>
          </cell>
        </row>
        <row r="19">
          <cell r="A19" t="str">
            <v>Братск</v>
          </cell>
        </row>
        <row r="20">
          <cell r="A20" t="str">
            <v>Брянск</v>
          </cell>
        </row>
        <row r="21">
          <cell r="A21" t="str">
            <v>Великий Новгород</v>
          </cell>
        </row>
        <row r="22">
          <cell r="A22" t="str">
            <v>Владивосток</v>
          </cell>
        </row>
        <row r="23">
          <cell r="A23" t="str">
            <v>Владикавказ</v>
          </cell>
        </row>
        <row r="24">
          <cell r="A24" t="str">
            <v>Владимир</v>
          </cell>
        </row>
        <row r="25">
          <cell r="A25" t="str">
            <v>Волгоград</v>
          </cell>
        </row>
        <row r="26">
          <cell r="A26" t="str">
            <v>Волгодонск</v>
          </cell>
        </row>
        <row r="27">
          <cell r="A27" t="str">
            <v>Волжский</v>
          </cell>
        </row>
        <row r="28">
          <cell r="A28" t="str">
            <v>Вологда</v>
          </cell>
        </row>
        <row r="29">
          <cell r="A29" t="str">
            <v>Воронеж</v>
          </cell>
        </row>
        <row r="30">
          <cell r="A30" t="str">
            <v>Выборг</v>
          </cell>
        </row>
        <row r="31">
          <cell r="A31" t="str">
            <v>Геленджик</v>
          </cell>
        </row>
        <row r="32">
          <cell r="A32" t="str">
            <v>Горно-алтайск</v>
          </cell>
        </row>
        <row r="33">
          <cell r="A33" t="str">
            <v>Горячий Ключ</v>
          </cell>
        </row>
        <row r="34">
          <cell r="A34" t="str">
            <v>Грозный</v>
          </cell>
        </row>
        <row r="35">
          <cell r="A35" t="str">
            <v>Губкин</v>
          </cell>
        </row>
        <row r="36">
          <cell r="A36" t="str">
            <v>Дзержинск</v>
          </cell>
        </row>
        <row r="37">
          <cell r="A37" t="str">
            <v>Дмитров</v>
          </cell>
        </row>
        <row r="38">
          <cell r="A38" t="str">
            <v>Ейск</v>
          </cell>
        </row>
        <row r="39">
          <cell r="A39" t="str">
            <v>Екатеринбург</v>
          </cell>
        </row>
        <row r="40">
          <cell r="A40" t="str">
            <v>Ессентуки</v>
          </cell>
        </row>
        <row r="41">
          <cell r="A41" t="str">
            <v>Железнодорожный</v>
          </cell>
        </row>
        <row r="42">
          <cell r="A42" t="str">
            <v>Звенигород</v>
          </cell>
        </row>
        <row r="43">
          <cell r="A43" t="str">
            <v>Иваново</v>
          </cell>
        </row>
        <row r="44">
          <cell r="A44" t="str">
            <v>Ивантеевка</v>
          </cell>
        </row>
        <row r="45">
          <cell r="A45" t="str">
            <v>Ижевск</v>
          </cell>
        </row>
        <row r="46">
          <cell r="A46" t="str">
            <v>Иркутск</v>
          </cell>
        </row>
        <row r="47">
          <cell r="A47" t="str">
            <v>Йошкар-Ола</v>
          </cell>
        </row>
        <row r="48">
          <cell r="A48" t="str">
            <v>Казань</v>
          </cell>
        </row>
        <row r="49">
          <cell r="A49" t="str">
            <v>Калининград</v>
          </cell>
        </row>
        <row r="50">
          <cell r="A50" t="str">
            <v>Калуга</v>
          </cell>
        </row>
        <row r="51">
          <cell r="A51" t="str">
            <v>Каменск-Уральский</v>
          </cell>
        </row>
        <row r="52">
          <cell r="A52" t="str">
            <v>Кашира</v>
          </cell>
        </row>
        <row r="53">
          <cell r="A53" t="str">
            <v>Кемерово</v>
          </cell>
        </row>
        <row r="54">
          <cell r="A54" t="str">
            <v>Киров</v>
          </cell>
        </row>
        <row r="55">
          <cell r="A55" t="str">
            <v>Кисловодск</v>
          </cell>
        </row>
        <row r="56">
          <cell r="A56" t="str">
            <v>Коломна</v>
          </cell>
        </row>
        <row r="57">
          <cell r="A57" t="str">
            <v>Кострома</v>
          </cell>
        </row>
        <row r="58">
          <cell r="A58" t="str">
            <v>Красная Поляна</v>
          </cell>
        </row>
        <row r="59">
          <cell r="A59" t="str">
            <v>Красногорск</v>
          </cell>
        </row>
        <row r="60">
          <cell r="A60" t="str">
            <v>Краснодар</v>
          </cell>
        </row>
        <row r="61">
          <cell r="A61" t="str">
            <v>Красноярск</v>
          </cell>
        </row>
        <row r="62">
          <cell r="A62" t="str">
            <v>Курск</v>
          </cell>
        </row>
        <row r="63">
          <cell r="A63" t="str">
            <v>Лангепас</v>
          </cell>
        </row>
        <row r="64">
          <cell r="A64" t="str">
            <v>Липецк</v>
          </cell>
        </row>
        <row r="65">
          <cell r="A65" t="str">
            <v>Лиски</v>
          </cell>
        </row>
        <row r="66">
          <cell r="A66" t="str">
            <v>Лыткарино</v>
          </cell>
        </row>
        <row r="67">
          <cell r="A67" t="str">
            <v>Люберцы</v>
          </cell>
        </row>
        <row r="68">
          <cell r="A68" t="str">
            <v>Магадан</v>
          </cell>
        </row>
        <row r="69">
          <cell r="A69" t="str">
            <v>Магнитогорск</v>
          </cell>
        </row>
        <row r="70">
          <cell r="A70" t="str">
            <v>Миасс</v>
          </cell>
        </row>
        <row r="71">
          <cell r="A71" t="str">
            <v>Минеральные воды</v>
          </cell>
        </row>
        <row r="72">
          <cell r="A72" t="str">
            <v>Москва</v>
          </cell>
        </row>
        <row r="73">
          <cell r="A73" t="str">
            <v>Мурманск</v>
          </cell>
        </row>
        <row r="74">
          <cell r="A74" t="str">
            <v>Мытищи</v>
          </cell>
        </row>
        <row r="75">
          <cell r="A75" t="str">
            <v>Набережные Челны</v>
          </cell>
        </row>
        <row r="76">
          <cell r="A76" t="str">
            <v>Нальчик</v>
          </cell>
        </row>
        <row r="77">
          <cell r="A77" t="str">
            <v>Наро-фоминск</v>
          </cell>
        </row>
        <row r="78">
          <cell r="A78" t="str">
            <v>Находка</v>
          </cell>
        </row>
        <row r="79">
          <cell r="A79" t="str">
            <v>Нефтекамск</v>
          </cell>
        </row>
        <row r="80">
          <cell r="A80" t="str">
            <v>Нефтеюганск</v>
          </cell>
        </row>
        <row r="81">
          <cell r="A81" t="str">
            <v>Нижневартовск</v>
          </cell>
        </row>
        <row r="82">
          <cell r="A82" t="str">
            <v>Нижнекамск</v>
          </cell>
        </row>
        <row r="83">
          <cell r="A83" t="str">
            <v>Нижний Новгород</v>
          </cell>
        </row>
        <row r="84">
          <cell r="A84" t="str">
            <v>Нижний Тагил</v>
          </cell>
        </row>
        <row r="85">
          <cell r="A85" t="str">
            <v>Новокузнецк</v>
          </cell>
        </row>
        <row r="86">
          <cell r="A86" t="str">
            <v>Новороссийск</v>
          </cell>
        </row>
        <row r="87">
          <cell r="A87" t="str">
            <v>Новосибирск</v>
          </cell>
        </row>
        <row r="88">
          <cell r="A88" t="str">
            <v>Новый Уренгой</v>
          </cell>
        </row>
        <row r="89">
          <cell r="A89" t="str">
            <v>Ноябрьск</v>
          </cell>
        </row>
        <row r="90">
          <cell r="A90" t="str">
            <v>Нягань</v>
          </cell>
        </row>
        <row r="91">
          <cell r="A91" t="str">
            <v>Обнинск</v>
          </cell>
        </row>
        <row r="92">
          <cell r="A92" t="str">
            <v>Омск</v>
          </cell>
        </row>
        <row r="93">
          <cell r="A93" t="str">
            <v>Орел</v>
          </cell>
        </row>
        <row r="94">
          <cell r="A94" t="str">
            <v>Оренбург</v>
          </cell>
        </row>
        <row r="95">
          <cell r="A95" t="str">
            <v>Орехово-Зуево</v>
          </cell>
        </row>
        <row r="96">
          <cell r="A96" t="str">
            <v>Орск</v>
          </cell>
        </row>
        <row r="97">
          <cell r="A97" t="str">
            <v>Павловский посад</v>
          </cell>
        </row>
        <row r="98">
          <cell r="A98" t="str">
            <v>Пенза</v>
          </cell>
        </row>
        <row r="99">
          <cell r="A99" t="str">
            <v>Пермь</v>
          </cell>
        </row>
        <row r="100">
          <cell r="A100" t="str">
            <v>Петрозаводск</v>
          </cell>
        </row>
        <row r="101">
          <cell r="A101" t="str">
            <v>Петропавловск-Камчатский</v>
          </cell>
        </row>
        <row r="102">
          <cell r="A102" t="str">
            <v>Подольск</v>
          </cell>
        </row>
        <row r="103">
          <cell r="A103" t="str">
            <v>Псков</v>
          </cell>
        </row>
        <row r="104">
          <cell r="A104" t="str">
            <v>Пятигорск</v>
          </cell>
        </row>
        <row r="105">
          <cell r="A105" t="str">
            <v>Ростов-на-Дону</v>
          </cell>
        </row>
        <row r="106">
          <cell r="A106" t="str">
            <v>Рубцовск</v>
          </cell>
        </row>
        <row r="107">
          <cell r="A107" t="str">
            <v>Рыбинск</v>
          </cell>
        </row>
        <row r="108">
          <cell r="A108" t="str">
            <v>Рязань</v>
          </cell>
        </row>
        <row r="109">
          <cell r="A109" t="str">
            <v>Самара</v>
          </cell>
        </row>
        <row r="110">
          <cell r="A110" t="str">
            <v>Санкт-Петербург</v>
          </cell>
        </row>
        <row r="111">
          <cell r="A111" t="str">
            <v>Саранск</v>
          </cell>
        </row>
        <row r="112">
          <cell r="A112" t="str">
            <v>Саратов</v>
          </cell>
        </row>
        <row r="113">
          <cell r="A113" t="str">
            <v>Северодвинск</v>
          </cell>
        </row>
        <row r="114">
          <cell r="A114" t="str">
            <v>Сергиев Посад</v>
          </cell>
        </row>
        <row r="115">
          <cell r="A115" t="str">
            <v>Сланцы</v>
          </cell>
        </row>
        <row r="116">
          <cell r="A116" t="str">
            <v>Смоленск</v>
          </cell>
        </row>
        <row r="117">
          <cell r="A117" t="str">
            <v>Сочи</v>
          </cell>
        </row>
        <row r="118">
          <cell r="A118" t="str">
            <v>Ставрополь</v>
          </cell>
        </row>
        <row r="119">
          <cell r="A119" t="str">
            <v>Стерлитамак</v>
          </cell>
        </row>
        <row r="120">
          <cell r="A120" t="str">
            <v>Сургут</v>
          </cell>
        </row>
        <row r="121">
          <cell r="A121" t="str">
            <v>Сыктывкар</v>
          </cell>
        </row>
        <row r="122">
          <cell r="A122" t="str">
            <v>Таганрог</v>
          </cell>
        </row>
        <row r="123">
          <cell r="A123" t="str">
            <v>Тамбов</v>
          </cell>
        </row>
        <row r="124">
          <cell r="A124" t="str">
            <v>Тверь</v>
          </cell>
        </row>
        <row r="125">
          <cell r="A125" t="str">
            <v>Тимофеевка</v>
          </cell>
        </row>
        <row r="126">
          <cell r="A126" t="str">
            <v>Тихорецк</v>
          </cell>
        </row>
        <row r="127">
          <cell r="A127" t="str">
            <v>Тобольск</v>
          </cell>
        </row>
        <row r="128">
          <cell r="A128" t="str">
            <v>Тольятти</v>
          </cell>
        </row>
        <row r="129">
          <cell r="A129" t="str">
            <v>Томск</v>
          </cell>
        </row>
        <row r="130">
          <cell r="A130" t="str">
            <v>Туапсе</v>
          </cell>
        </row>
        <row r="131">
          <cell r="A131" t="str">
            <v>Тула</v>
          </cell>
        </row>
        <row r="132">
          <cell r="A132" t="str">
            <v>Тюмень</v>
          </cell>
        </row>
        <row r="133">
          <cell r="A133" t="str">
            <v>Улан-Удэ</v>
          </cell>
        </row>
        <row r="134">
          <cell r="A134" t="str">
            <v>Ульяновск</v>
          </cell>
        </row>
        <row r="135">
          <cell r="A135" t="str">
            <v>Уфа</v>
          </cell>
        </row>
        <row r="136">
          <cell r="A136" t="str">
            <v>Ухта</v>
          </cell>
        </row>
        <row r="137">
          <cell r="A137" t="str">
            <v>Хабаровск</v>
          </cell>
        </row>
        <row r="138">
          <cell r="A138" t="str">
            <v>Ханты-Мансийск</v>
          </cell>
        </row>
        <row r="139">
          <cell r="A139" t="str">
            <v>Чебоксары</v>
          </cell>
        </row>
        <row r="140">
          <cell r="A140" t="str">
            <v>Челябинск</v>
          </cell>
        </row>
        <row r="141">
          <cell r="A141" t="str">
            <v>Череповец</v>
          </cell>
        </row>
        <row r="142">
          <cell r="A142" t="str">
            <v>Черкесск</v>
          </cell>
        </row>
        <row r="143">
          <cell r="A143" t="str">
            <v>Чехов</v>
          </cell>
        </row>
        <row r="144">
          <cell r="A144" t="str">
            <v>Чита</v>
          </cell>
        </row>
        <row r="145">
          <cell r="A145" t="str">
            <v>Элиста</v>
          </cell>
        </row>
        <row r="146">
          <cell r="A146" t="str">
            <v>Энгельс</v>
          </cell>
        </row>
        <row r="147">
          <cell r="A147" t="str">
            <v>Южно-Сахалинск</v>
          </cell>
        </row>
        <row r="148">
          <cell r="A148" t="str">
            <v>Юрга</v>
          </cell>
        </row>
        <row r="149">
          <cell r="A149" t="str">
            <v>Якутск</v>
          </cell>
        </row>
        <row r="150">
          <cell r="A150" t="str">
            <v>Ярославль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смета ЦКК пиццерия"/>
    </sheetNames>
    <sheetDataSet>
      <sheetData sheetId="0">
        <row r="247">
          <cell r="D247">
            <v>3618347.115</v>
          </cell>
        </row>
        <row r="249">
          <cell r="D249">
            <v>217100.82690000001</v>
          </cell>
        </row>
        <row r="250">
          <cell r="D250">
            <v>144733.88460000002</v>
          </cell>
        </row>
        <row r="252">
          <cell r="D252">
            <v>3980181.8265000004</v>
          </cell>
        </row>
        <row r="254">
          <cell r="D254">
            <v>716432.72877</v>
          </cell>
        </row>
        <row r="256">
          <cell r="D256">
            <v>4696614.55527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щестрой"/>
      <sheetName val="Материал"/>
      <sheetName val="Курс"/>
      <sheetName val="шаблоны"/>
    </sheetNames>
    <sheetDataSet>
      <sheetData sheetId="1">
        <row r="95">
          <cell r="A95" t="str">
            <v>Указать диаметр и вид трубы</v>
          </cell>
        </row>
        <row r="96">
          <cell r="A96" t="str">
            <v>Труба гофрированная из ПВХ Ø16</v>
          </cell>
        </row>
        <row r="97">
          <cell r="A97" t="str">
            <v>Труба гофрированная из ПВХ Ø20</v>
          </cell>
        </row>
        <row r="98">
          <cell r="A98" t="str">
            <v>Труба гофрированная из ПВХ Ø25</v>
          </cell>
        </row>
        <row r="99">
          <cell r="A99" t="str">
            <v>Труба гофрированная из ПВХ Ø32</v>
          </cell>
        </row>
        <row r="100">
          <cell r="A100" t="str">
            <v>Труба гофрированная из ПВХ Ø40</v>
          </cell>
        </row>
        <row r="101">
          <cell r="A101" t="str">
            <v>Труба гофрированная из ПВХ Ø50</v>
          </cell>
        </row>
        <row r="103">
          <cell r="A103" t="str">
            <v>Труба из ПВХ гладкая Ø16</v>
          </cell>
        </row>
        <row r="104">
          <cell r="A104" t="str">
            <v>Труба из ПВХ гладкая Ø20</v>
          </cell>
        </row>
        <row r="105">
          <cell r="A105" t="str">
            <v>Труба из ПВХ гладкая Ø25</v>
          </cell>
        </row>
        <row r="106">
          <cell r="A106" t="str">
            <v>Труба из ПВХ гладкая Ø32</v>
          </cell>
        </row>
        <row r="107">
          <cell r="A107" t="str">
            <v>Труба из ПВХ гладкая Ø40</v>
          </cell>
        </row>
        <row r="108">
          <cell r="A108" t="str">
            <v>Труба из ПВХ гладкая Ø50</v>
          </cell>
        </row>
        <row r="110">
          <cell r="A110" t="str">
            <v>Держатель для ПВХ труб Ø16</v>
          </cell>
        </row>
        <row r="111">
          <cell r="A111" t="str">
            <v>Держатель для ПВХ труб Ø20</v>
          </cell>
        </row>
        <row r="112">
          <cell r="A112" t="str">
            <v>Держатель для ПВХ труб Ø25</v>
          </cell>
        </row>
        <row r="113">
          <cell r="A113" t="str">
            <v>Держатель для ПВХ труб Ø32</v>
          </cell>
        </row>
        <row r="114">
          <cell r="A114" t="str">
            <v>Держатель для ПВХ труб Ø40</v>
          </cell>
        </row>
        <row r="115">
          <cell r="A115" t="str">
            <v>Держатель для ПВХ труб Ø50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естрой"/>
      <sheetName val="Материал"/>
      <sheetName val="Курс"/>
      <sheetName val="шаблоны"/>
    </sheetNames>
    <sheetDataSet>
      <sheetData sheetId="1">
        <row r="3">
          <cell r="A3" t="str">
            <v>Указать кабель и его сечение</v>
          </cell>
        </row>
        <row r="4">
          <cell r="A4" t="str">
            <v>Кабель ВВГнг-LS 1х2.5 </v>
          </cell>
        </row>
        <row r="5">
          <cell r="A5" t="str">
            <v>Кабель ВВГнг-LS 1х4</v>
          </cell>
        </row>
        <row r="6">
          <cell r="A6" t="str">
            <v>Кабель ВВГнг-LS 1х6</v>
          </cell>
        </row>
        <row r="7">
          <cell r="A7" t="str">
            <v>Кабель ВВГнг-LS 1х10</v>
          </cell>
        </row>
        <row r="8">
          <cell r="A8" t="str">
            <v>Кабель ВВГнг-LS 1х16</v>
          </cell>
        </row>
        <row r="10">
          <cell r="A10" t="str">
            <v>Кабель ВВГнг-LS 2х1.5 </v>
          </cell>
        </row>
        <row r="11">
          <cell r="A11" t="str">
            <v>Кабель ВВГнг-LS 2х2.5 </v>
          </cell>
        </row>
        <row r="12">
          <cell r="A12" t="str">
            <v>Кабель ВВГнг-LS 2х4</v>
          </cell>
        </row>
        <row r="13">
          <cell r="A13" t="str">
            <v>Кабель ВВГнг-LS 2х6 </v>
          </cell>
        </row>
        <row r="15">
          <cell r="A15" t="str">
            <v>Кабель ВВГнг-LS 3х1.5 </v>
          </cell>
        </row>
        <row r="16">
          <cell r="A16" t="str">
            <v>Кабель ВВГнг-LS 3х2.5 </v>
          </cell>
        </row>
        <row r="17">
          <cell r="A17" t="str">
            <v>Кабель ВВГнг-LS 3х4 </v>
          </cell>
        </row>
        <row r="18">
          <cell r="A18" t="str">
            <v>Кабель ВВГнг-LS 3х6</v>
          </cell>
        </row>
        <row r="19">
          <cell r="A19" t="str">
            <v>Кабель ВВГнг-LS 3х10</v>
          </cell>
        </row>
        <row r="20">
          <cell r="A20" t="str">
            <v>Кабель ВВГнг-LS 3х16</v>
          </cell>
        </row>
        <row r="21">
          <cell r="A21" t="str">
            <v>Кабель ВВГнг-LS 3х25</v>
          </cell>
        </row>
        <row r="23">
          <cell r="A23" t="str">
            <v>Кабель ВВГЭнг-LS 4х0.75</v>
          </cell>
        </row>
        <row r="25">
          <cell r="A25" t="str">
            <v>Кабель ВВГнг-LS 4х1.5</v>
          </cell>
        </row>
        <row r="26">
          <cell r="A26" t="str">
            <v>Кабель ВВГнг-LS 4х2.5</v>
          </cell>
        </row>
        <row r="27">
          <cell r="A27" t="str">
            <v>Кабель ВВГнг-LS 4х4</v>
          </cell>
        </row>
        <row r="28">
          <cell r="A28" t="str">
            <v>Кабель ВВГнг-LS 4х6</v>
          </cell>
        </row>
        <row r="29">
          <cell r="A29" t="str">
            <v>Кабель ВВГнг-LS 4х10</v>
          </cell>
        </row>
        <row r="30">
          <cell r="A30" t="str">
            <v>Кабель ВВГнг-LS 4х16</v>
          </cell>
        </row>
        <row r="31">
          <cell r="A31" t="str">
            <v>Кабель ВВГнг-LS 4х25</v>
          </cell>
        </row>
        <row r="32">
          <cell r="A32" t="str">
            <v>Кабель ВВГнг-LS 4х35</v>
          </cell>
        </row>
        <row r="34">
          <cell r="A34" t="str">
            <v>Кабель ВВГнг-LS 5х1.5 </v>
          </cell>
        </row>
        <row r="35">
          <cell r="A35" t="str">
            <v>Кабель ВВГнг-LS 5х2.5 </v>
          </cell>
        </row>
        <row r="36">
          <cell r="A36" t="str">
            <v>Кабель ВВГнг-LS 5х4</v>
          </cell>
        </row>
        <row r="37">
          <cell r="A37" t="str">
            <v>Кабель ВВГнг-LS 5х6 </v>
          </cell>
        </row>
        <row r="38">
          <cell r="A38" t="str">
            <v>Кабель ВВГнг-LS 5х10</v>
          </cell>
        </row>
        <row r="39">
          <cell r="A39" t="str">
            <v>Кабель ВВГнг-LS 5х16</v>
          </cell>
        </row>
        <row r="40">
          <cell r="A40" t="str">
            <v>Кабель ВВГнг-LS 5х25 </v>
          </cell>
        </row>
        <row r="41">
          <cell r="A41" t="str">
            <v>Кабель ВВГнг-LS 5х35</v>
          </cell>
        </row>
        <row r="42">
          <cell r="A42" t="str">
            <v>Кабель ВВГнг-LS 5х50</v>
          </cell>
        </row>
        <row r="43">
          <cell r="A43" t="str">
            <v>Кабель ВВГнг-LS 5х70</v>
          </cell>
        </row>
        <row r="44">
          <cell r="A44" t="str">
            <v>Кабель ВВГнг-LS 5х95</v>
          </cell>
        </row>
        <row r="45">
          <cell r="A45" t="str">
            <v>Кабель ВВГнг-LS 5х120</v>
          </cell>
        </row>
        <row r="46">
          <cell r="A46" t="str">
            <v>Кабель ВВГнг-LS 5х150</v>
          </cell>
        </row>
        <row r="48">
          <cell r="A48" t="str">
            <v>Кабель ВВГнг-FRLS 2х1.5 </v>
          </cell>
        </row>
        <row r="49">
          <cell r="A49" t="str">
            <v>Кабель ВВГнг-FRLS 2х2.5 </v>
          </cell>
        </row>
        <row r="50">
          <cell r="A50" t="str">
            <v>Кабель ВВГнг-FRLS 2х4</v>
          </cell>
        </row>
        <row r="51">
          <cell r="A51" t="str">
            <v>Кабель ВВГнг-FRLS 2х6</v>
          </cell>
        </row>
        <row r="53">
          <cell r="A53" t="str">
            <v>Кабель ВВГнг-FRLS 3х1.5 </v>
          </cell>
        </row>
        <row r="54">
          <cell r="A54" t="str">
            <v>Кабель ВВГнг-FRLS 3х2.5 </v>
          </cell>
        </row>
        <row r="55">
          <cell r="A55" t="str">
            <v>Кабель ВВГнг-FRLS 3х4</v>
          </cell>
        </row>
        <row r="56">
          <cell r="A56" t="str">
            <v>Кабель ВВГнг-FRLS 3х6</v>
          </cell>
        </row>
        <row r="57">
          <cell r="A57" t="str">
            <v>Кабель ВВГнг-FRLS 3х10</v>
          </cell>
        </row>
        <row r="58">
          <cell r="A58" t="str">
            <v>Кабель ВВГнг-FRLS 3х16</v>
          </cell>
        </row>
        <row r="60">
          <cell r="A60" t="str">
            <v>Кабель ВВГнг-FRLS 4х1.5</v>
          </cell>
        </row>
        <row r="61">
          <cell r="A61" t="str">
            <v>Кабель ВВГнг-FRLS 4х2.5</v>
          </cell>
        </row>
        <row r="62">
          <cell r="A62" t="str">
            <v>Кабель ВВГнг-FRLS 4х4</v>
          </cell>
        </row>
        <row r="63">
          <cell r="A63" t="str">
            <v>Кабель ВВГнг-FRLS 4х6</v>
          </cell>
        </row>
        <row r="64">
          <cell r="A64" t="str">
            <v>Кабель ВВГнг-FRLS 4х10</v>
          </cell>
        </row>
        <row r="65">
          <cell r="A65" t="str">
            <v>Кабель ВВГнг-FRLS 4х16</v>
          </cell>
        </row>
        <row r="66">
          <cell r="A66" t="str">
            <v>Кабель ВВГнг-FRLS 4х25</v>
          </cell>
        </row>
        <row r="68">
          <cell r="A68" t="str">
            <v>Кабель ВВГнг-FRLS 5х1.5</v>
          </cell>
        </row>
        <row r="69">
          <cell r="A69" t="str">
            <v>Кабель ВВГнг-FRLS 5х2.5</v>
          </cell>
        </row>
        <row r="70">
          <cell r="A70" t="str">
            <v>Кабель ВВГнг-FRLS 5х4</v>
          </cell>
        </row>
        <row r="71">
          <cell r="A71" t="str">
            <v>Кабель ВВГнг-FRLS 5х6</v>
          </cell>
        </row>
        <row r="72">
          <cell r="A72" t="str">
            <v>Кабель ВВГнг-FRLS 5х10</v>
          </cell>
        </row>
        <row r="73">
          <cell r="A73" t="str">
            <v>Кабель ВВГнг-FRLS 5х16</v>
          </cell>
        </row>
        <row r="74">
          <cell r="A74" t="str">
            <v>Кабель ВВГнг-FRLS 5х25</v>
          </cell>
        </row>
        <row r="75">
          <cell r="A75" t="str">
            <v>Кабель ВВГнг-FRLS 5х35</v>
          </cell>
        </row>
        <row r="77">
          <cell r="A77" t="str">
            <v>Провод ПВ-3 1х0.5</v>
          </cell>
        </row>
        <row r="78">
          <cell r="A78" t="str">
            <v>Провод ПВ-3 1х0.75</v>
          </cell>
        </row>
        <row r="79">
          <cell r="A79" t="str">
            <v>Провод ПВ-3 1х1</v>
          </cell>
        </row>
        <row r="80">
          <cell r="A80" t="str">
            <v>Провод ПВ-3 1х1.5</v>
          </cell>
        </row>
        <row r="81">
          <cell r="A81" t="str">
            <v>Провод ПВ-3 1х2.5</v>
          </cell>
        </row>
        <row r="82">
          <cell r="A82" t="str">
            <v>Провод ПВ-3 1х4</v>
          </cell>
        </row>
        <row r="83">
          <cell r="A83" t="str">
            <v>Провод ПВ-3 1х6</v>
          </cell>
        </row>
        <row r="84">
          <cell r="A84" t="str">
            <v>Провод ПВ-3 1х10</v>
          </cell>
        </row>
        <row r="85">
          <cell r="A85" t="str">
            <v>Провод ПВ-3 1х16</v>
          </cell>
        </row>
        <row r="86">
          <cell r="A86" t="str">
            <v>Провод ПВ-3 1х25</v>
          </cell>
        </row>
        <row r="88">
          <cell r="A88" t="str">
            <v>Кабель КГ 3х0.75</v>
          </cell>
        </row>
        <row r="89">
          <cell r="A89" t="str">
            <v>Кабель КВВГ 10х0.75</v>
          </cell>
        </row>
        <row r="95">
          <cell r="A95" t="str">
            <v>Указать диаметр и вид трубы</v>
          </cell>
        </row>
        <row r="96">
          <cell r="A96" t="str">
            <v>Труба гофрированная из ПВХ Ø16</v>
          </cell>
        </row>
        <row r="97">
          <cell r="A97" t="str">
            <v>Труба гофрированная из ПВХ Ø20</v>
          </cell>
        </row>
        <row r="98">
          <cell r="A98" t="str">
            <v>Труба гофрированная из ПВХ Ø25</v>
          </cell>
        </row>
        <row r="99">
          <cell r="A99" t="str">
            <v>Труба гофрированная из ПВХ Ø32</v>
          </cell>
        </row>
        <row r="100">
          <cell r="A100" t="str">
            <v>Труба гофрированная из ПВХ Ø40</v>
          </cell>
        </row>
        <row r="101">
          <cell r="A101" t="str">
            <v>Труба гофрированная из ПВХ Ø50</v>
          </cell>
        </row>
        <row r="103">
          <cell r="A103" t="str">
            <v>Труба из ПВХ гладкая Ø16</v>
          </cell>
        </row>
        <row r="104">
          <cell r="A104" t="str">
            <v>Труба из ПВХ гладкая Ø20</v>
          </cell>
        </row>
        <row r="105">
          <cell r="A105" t="str">
            <v>Труба из ПВХ гладкая Ø25</v>
          </cell>
        </row>
        <row r="106">
          <cell r="A106" t="str">
            <v>Труба из ПВХ гладкая Ø32</v>
          </cell>
        </row>
        <row r="107">
          <cell r="A107" t="str">
            <v>Труба из ПВХ гладкая Ø40</v>
          </cell>
        </row>
        <row r="108">
          <cell r="A108" t="str">
            <v>Труба из ПВХ гладкая Ø50</v>
          </cell>
        </row>
        <row r="110">
          <cell r="A110" t="str">
            <v>Держатель для ПВХ труб Ø16</v>
          </cell>
        </row>
        <row r="111">
          <cell r="A111" t="str">
            <v>Держатель для ПВХ труб Ø20</v>
          </cell>
        </row>
        <row r="112">
          <cell r="A112" t="str">
            <v>Держатель для ПВХ труб Ø25</v>
          </cell>
        </row>
        <row r="113">
          <cell r="A113" t="str">
            <v>Держатель для ПВХ труб Ø32</v>
          </cell>
        </row>
        <row r="114">
          <cell r="A114" t="str">
            <v>Держатель для ПВХ труб Ø40</v>
          </cell>
        </row>
        <row r="115">
          <cell r="A115" t="str">
            <v>Держатель для ПВХ труб Ø50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щестрой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естрой"/>
      <sheetName val="Материал"/>
      <sheetName val="Курс"/>
      <sheetName val="шаблоны"/>
    </sheetNames>
    <sheetDataSet>
      <sheetData sheetId="1">
        <row r="95">
          <cell r="A95" t="str">
            <v>Указать диаметр и вид трубы</v>
          </cell>
        </row>
        <row r="96">
          <cell r="A96" t="str">
            <v>Труба гофрированная из ПВХ Ø16</v>
          </cell>
        </row>
        <row r="97">
          <cell r="A97" t="str">
            <v>Труба гофрированная из ПВХ Ø20</v>
          </cell>
        </row>
        <row r="98">
          <cell r="A98" t="str">
            <v>Труба гофрированная из ПВХ Ø25</v>
          </cell>
        </row>
        <row r="99">
          <cell r="A99" t="str">
            <v>Труба гофрированная из ПВХ Ø32</v>
          </cell>
        </row>
        <row r="100">
          <cell r="A100" t="str">
            <v>Труба гофрированная из ПВХ Ø40</v>
          </cell>
        </row>
        <row r="101">
          <cell r="A101" t="str">
            <v>Труба гофрированная из ПВХ Ø50</v>
          </cell>
        </row>
        <row r="103">
          <cell r="A103" t="str">
            <v>Труба из ПВХ гладкая Ø16</v>
          </cell>
        </row>
        <row r="104">
          <cell r="A104" t="str">
            <v>Труба из ПВХ гладкая Ø20</v>
          </cell>
        </row>
        <row r="105">
          <cell r="A105" t="str">
            <v>Труба из ПВХ гладкая Ø25</v>
          </cell>
        </row>
        <row r="106">
          <cell r="A106" t="str">
            <v>Труба из ПВХ гладкая Ø32</v>
          </cell>
        </row>
        <row r="107">
          <cell r="A107" t="str">
            <v>Труба из ПВХ гладкая Ø40</v>
          </cell>
        </row>
        <row r="108">
          <cell r="A108" t="str">
            <v>Труба из ПВХ гладкая Ø50</v>
          </cell>
        </row>
        <row r="110">
          <cell r="A110" t="str">
            <v>Держатель для ПВХ труб Ø16</v>
          </cell>
        </row>
        <row r="111">
          <cell r="A111" t="str">
            <v>Держатель для ПВХ труб Ø20</v>
          </cell>
        </row>
        <row r="112">
          <cell r="A112" t="str">
            <v>Держатель для ПВХ труб Ø25</v>
          </cell>
        </row>
        <row r="113">
          <cell r="A113" t="str">
            <v>Держатель для ПВХ труб Ø32</v>
          </cell>
        </row>
        <row r="114">
          <cell r="A114" t="str">
            <v>Держатель для ПВХ труб Ø40</v>
          </cell>
        </row>
        <row r="115">
          <cell r="A115" t="str">
            <v>Держатель для ПВХ труб Ø50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29"/>
  <sheetViews>
    <sheetView tabSelected="1" zoomScale="85" zoomScaleNormal="85" zoomScaleSheetLayoutView="90" zoomScalePageLayoutView="70" workbookViewId="0" topLeftCell="A1">
      <selection activeCell="N31" sqref="N31"/>
    </sheetView>
  </sheetViews>
  <sheetFormatPr defaultColWidth="9.140625" defaultRowHeight="12.75" outlineLevelRow="1"/>
  <cols>
    <col min="1" max="1" width="8.57421875" style="2" customWidth="1"/>
    <col min="2" max="2" width="66.00390625" style="5" customWidth="1"/>
    <col min="3" max="3" width="7.28125" style="3" customWidth="1"/>
    <col min="4" max="4" width="10.140625" style="6" customWidth="1"/>
    <col min="5" max="5" width="14.28125" style="4" customWidth="1"/>
    <col min="6" max="6" width="15.57421875" style="12" customWidth="1"/>
    <col min="7" max="7" width="49.140625" style="4" customWidth="1"/>
    <col min="8" max="8" width="7.28125" style="3" customWidth="1"/>
    <col min="9" max="9" width="9.7109375" style="6" customWidth="1"/>
    <col min="10" max="10" width="12.7109375" style="4" customWidth="1"/>
    <col min="11" max="12" width="12.7109375" style="12" customWidth="1"/>
    <col min="13" max="32" width="9.140625" style="1" customWidth="1"/>
    <col min="33" max="16384" width="9.140625" style="2" customWidth="1"/>
  </cols>
  <sheetData>
    <row r="1" spans="1:12" ht="27" customHeight="1">
      <c r="A1" s="112" t="s">
        <v>12</v>
      </c>
      <c r="B1" s="113"/>
      <c r="C1" s="113"/>
      <c r="D1" s="113"/>
      <c r="E1" s="113"/>
      <c r="F1" s="113"/>
      <c r="G1" s="113"/>
      <c r="H1" s="113"/>
      <c r="I1" s="113"/>
      <c r="J1" s="113"/>
      <c r="K1" s="69"/>
      <c r="L1" s="73"/>
    </row>
    <row r="2" spans="1:12" ht="23.25" customHeight="1">
      <c r="A2" s="114" t="s">
        <v>37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71"/>
    </row>
    <row r="3" spans="1:12" ht="79.5" customHeight="1" thickBot="1">
      <c r="A3" s="70"/>
      <c r="B3" s="110" t="s">
        <v>38</v>
      </c>
      <c r="C3" s="110"/>
      <c r="D3" s="110"/>
      <c r="E3" s="110"/>
      <c r="F3" s="110"/>
      <c r="G3" s="110"/>
      <c r="H3" s="110"/>
      <c r="I3" s="110"/>
      <c r="J3" s="110"/>
      <c r="K3" s="111"/>
      <c r="L3" s="71"/>
    </row>
    <row r="4" spans="2:12" ht="10.5" customHeight="1" hidden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21" thickBot="1">
      <c r="B5" s="17" t="s">
        <v>19</v>
      </c>
      <c r="C5" s="125">
        <v>40</v>
      </c>
      <c r="D5" s="126"/>
      <c r="E5" s="10"/>
      <c r="F5" s="13"/>
      <c r="G5" s="50"/>
      <c r="H5" s="50"/>
      <c r="I5" s="118"/>
      <c r="J5" s="118"/>
      <c r="K5" s="118"/>
      <c r="L5" s="72"/>
    </row>
    <row r="6" spans="2:12" ht="35.25" customHeight="1" thickBot="1">
      <c r="B6" s="51" t="s">
        <v>20</v>
      </c>
      <c r="C6" s="129"/>
      <c r="D6" s="130"/>
      <c r="E6" s="10"/>
      <c r="F6" s="13"/>
      <c r="G6" s="127" t="s">
        <v>10</v>
      </c>
      <c r="H6" s="128"/>
      <c r="I6" s="119">
        <f>F42</f>
        <v>1568525.6050000002</v>
      </c>
      <c r="J6" s="120"/>
      <c r="K6" s="121"/>
      <c r="L6" s="74"/>
    </row>
    <row r="7" spans="1:12" ht="18">
      <c r="A7" s="15"/>
      <c r="B7" s="16"/>
      <c r="C7" s="16"/>
      <c r="D7" s="18"/>
      <c r="E7" s="16"/>
      <c r="F7" s="19"/>
      <c r="G7" s="16"/>
      <c r="H7" s="16"/>
      <c r="I7" s="18"/>
      <c r="J7" s="16"/>
      <c r="K7" s="19"/>
      <c r="L7" s="19"/>
    </row>
    <row r="8" spans="1:12" ht="31.5" outlineLevel="1">
      <c r="A8" s="58" t="s">
        <v>11</v>
      </c>
      <c r="B8" s="59" t="s">
        <v>0</v>
      </c>
      <c r="C8" s="58" t="s">
        <v>1</v>
      </c>
      <c r="D8" s="60" t="s">
        <v>2</v>
      </c>
      <c r="E8" s="61" t="s">
        <v>3</v>
      </c>
      <c r="F8" s="62" t="s">
        <v>4</v>
      </c>
      <c r="G8" s="63" t="s">
        <v>5</v>
      </c>
      <c r="H8" s="63" t="s">
        <v>1</v>
      </c>
      <c r="I8" s="60" t="s">
        <v>2</v>
      </c>
      <c r="J8" s="64" t="s">
        <v>3</v>
      </c>
      <c r="K8" s="65" t="s">
        <v>4</v>
      </c>
      <c r="L8" s="75"/>
    </row>
    <row r="9" spans="1:12" ht="20.25" outlineLevel="1">
      <c r="A9" s="90"/>
      <c r="B9" s="133" t="s">
        <v>30</v>
      </c>
      <c r="C9" s="133"/>
      <c r="D9" s="133"/>
      <c r="E9" s="133"/>
      <c r="F9" s="133"/>
      <c r="G9" s="133"/>
      <c r="H9" s="133"/>
      <c r="I9" s="133"/>
      <c r="J9" s="133"/>
      <c r="K9" s="134"/>
      <c r="L9" s="76"/>
    </row>
    <row r="10" spans="1:12" ht="20.25" outlineLevel="1">
      <c r="A10" s="90"/>
      <c r="B10" s="89" t="s">
        <v>75</v>
      </c>
      <c r="C10" s="44" t="s">
        <v>6</v>
      </c>
      <c r="D10" s="45">
        <v>100</v>
      </c>
      <c r="E10" s="46">
        <v>190</v>
      </c>
      <c r="F10" s="46">
        <f>E10*D10</f>
        <v>19000</v>
      </c>
      <c r="G10" s="43"/>
      <c r="H10" s="44"/>
      <c r="I10" s="45"/>
      <c r="J10" s="46"/>
      <c r="K10" s="47"/>
      <c r="L10" s="76"/>
    </row>
    <row r="11" spans="1:12" ht="15.75" outlineLevel="1">
      <c r="A11" s="91"/>
      <c r="B11" s="89" t="s">
        <v>36</v>
      </c>
      <c r="C11" s="44" t="s">
        <v>6</v>
      </c>
      <c r="D11" s="45">
        <v>100</v>
      </c>
      <c r="E11" s="46">
        <v>150</v>
      </c>
      <c r="F11" s="46">
        <f>E11*D11</f>
        <v>15000</v>
      </c>
      <c r="G11" s="43" t="s">
        <v>57</v>
      </c>
      <c r="H11" s="44" t="s">
        <v>21</v>
      </c>
      <c r="I11" s="45">
        <v>10</v>
      </c>
      <c r="J11" s="46">
        <v>240</v>
      </c>
      <c r="K11" s="47">
        <f>J11*I11</f>
        <v>2400</v>
      </c>
      <c r="L11" s="77"/>
    </row>
    <row r="12" spans="1:12" ht="15.75" outlineLevel="1">
      <c r="A12" s="91"/>
      <c r="B12" s="89" t="s">
        <v>45</v>
      </c>
      <c r="C12" s="44" t="s">
        <v>6</v>
      </c>
      <c r="D12" s="45">
        <v>210</v>
      </c>
      <c r="E12" s="46">
        <v>250</v>
      </c>
      <c r="F12" s="46">
        <f>E12*D12</f>
        <v>52500</v>
      </c>
      <c r="G12" s="43" t="s">
        <v>46</v>
      </c>
      <c r="H12" s="44" t="s">
        <v>34</v>
      </c>
      <c r="I12" s="45">
        <v>6</v>
      </c>
      <c r="J12" s="46">
        <v>3200</v>
      </c>
      <c r="K12" s="47">
        <f>J12*I12</f>
        <v>19200</v>
      </c>
      <c r="L12" s="77"/>
    </row>
    <row r="13" spans="1:12" ht="15.75" outlineLevel="1">
      <c r="A13" s="91"/>
      <c r="B13" s="88"/>
      <c r="C13" s="85"/>
      <c r="D13" s="86"/>
      <c r="E13" s="87"/>
      <c r="F13" s="68"/>
      <c r="G13" s="66" t="s">
        <v>47</v>
      </c>
      <c r="H13" s="67" t="s">
        <v>34</v>
      </c>
      <c r="I13" s="45">
        <v>6</v>
      </c>
      <c r="J13" s="46">
        <v>450</v>
      </c>
      <c r="K13" s="47">
        <f>J13*I13</f>
        <v>2700</v>
      </c>
      <c r="L13" s="77"/>
    </row>
    <row r="14" spans="1:12" ht="15.75" outlineLevel="1">
      <c r="A14" s="92"/>
      <c r="B14" s="131" t="s">
        <v>7</v>
      </c>
      <c r="C14" s="131"/>
      <c r="D14" s="131"/>
      <c r="E14" s="132"/>
      <c r="F14" s="49">
        <f>SUM(F10:F13)</f>
        <v>86500</v>
      </c>
      <c r="G14" s="117" t="s">
        <v>7</v>
      </c>
      <c r="H14" s="117"/>
      <c r="I14" s="117"/>
      <c r="J14" s="117"/>
      <c r="K14" s="49">
        <f>SUM(K11:K13)</f>
        <v>24300</v>
      </c>
      <c r="L14" s="78"/>
    </row>
    <row r="15" spans="1:12" ht="20.25" outlineLevel="1">
      <c r="A15" s="90"/>
      <c r="B15" s="135" t="s">
        <v>18</v>
      </c>
      <c r="C15" s="135"/>
      <c r="D15" s="135"/>
      <c r="E15" s="135"/>
      <c r="F15" s="135"/>
      <c r="G15" s="135"/>
      <c r="H15" s="135"/>
      <c r="I15" s="135"/>
      <c r="J15" s="135"/>
      <c r="K15" s="136"/>
      <c r="L15" s="79"/>
    </row>
    <row r="16" spans="1:12" ht="33.75" customHeight="1" outlineLevel="1">
      <c r="A16" s="90"/>
      <c r="B16" s="89" t="s">
        <v>50</v>
      </c>
      <c r="C16" s="44" t="s">
        <v>6</v>
      </c>
      <c r="D16" s="45">
        <v>225</v>
      </c>
      <c r="E16" s="46">
        <v>180</v>
      </c>
      <c r="F16" s="46">
        <f>E16*D16</f>
        <v>40500</v>
      </c>
      <c r="G16" s="43" t="s">
        <v>51</v>
      </c>
      <c r="H16" s="44" t="s">
        <v>6</v>
      </c>
      <c r="I16" s="45">
        <f>D16</f>
        <v>225</v>
      </c>
      <c r="J16" s="46">
        <v>50</v>
      </c>
      <c r="K16" s="47">
        <f>J16*I16</f>
        <v>11250</v>
      </c>
      <c r="L16" s="79"/>
    </row>
    <row r="17" spans="1:13" ht="36.75" customHeight="1" outlineLevel="1">
      <c r="A17" s="93"/>
      <c r="B17" s="89" t="s">
        <v>76</v>
      </c>
      <c r="C17" s="44" t="s">
        <v>6</v>
      </c>
      <c r="D17" s="45">
        <v>225</v>
      </c>
      <c r="E17" s="46">
        <v>850</v>
      </c>
      <c r="F17" s="46">
        <f>E17*D17</f>
        <v>191250</v>
      </c>
      <c r="G17" s="43" t="s">
        <v>33</v>
      </c>
      <c r="H17" s="44" t="s">
        <v>32</v>
      </c>
      <c r="I17" s="45">
        <f>D17</f>
        <v>225</v>
      </c>
      <c r="J17" s="46">
        <v>195</v>
      </c>
      <c r="K17" s="47">
        <f>J17*I17</f>
        <v>43875</v>
      </c>
      <c r="L17" s="77"/>
      <c r="M17" s="79"/>
    </row>
    <row r="18" spans="1:12" ht="20.25" outlineLevel="1">
      <c r="A18" s="90"/>
      <c r="B18" s="83"/>
      <c r="C18" s="83"/>
      <c r="D18" s="83"/>
      <c r="E18" s="83"/>
      <c r="F18" s="83"/>
      <c r="G18" s="43" t="s">
        <v>26</v>
      </c>
      <c r="H18" s="44" t="s">
        <v>21</v>
      </c>
      <c r="I18" s="45">
        <f>225*0.35</f>
        <v>78.75</v>
      </c>
      <c r="J18" s="46">
        <v>55</v>
      </c>
      <c r="K18" s="47">
        <f>I18*J18</f>
        <v>4331.25</v>
      </c>
      <c r="L18" s="77"/>
    </row>
    <row r="19" spans="1:12" ht="29.25" customHeight="1" outlineLevel="1">
      <c r="A19" s="90"/>
      <c r="B19" s="89" t="s">
        <v>25</v>
      </c>
      <c r="C19" s="44" t="s">
        <v>6</v>
      </c>
      <c r="D19" s="45">
        <v>225</v>
      </c>
      <c r="E19" s="46">
        <v>220</v>
      </c>
      <c r="F19" s="46">
        <f>E19*D19</f>
        <v>49500</v>
      </c>
      <c r="G19" s="43" t="s">
        <v>46</v>
      </c>
      <c r="H19" s="44" t="s">
        <v>34</v>
      </c>
      <c r="I19" s="45">
        <v>6</v>
      </c>
      <c r="J19" s="46">
        <v>3200</v>
      </c>
      <c r="K19" s="47">
        <f>J19*I19</f>
        <v>19200</v>
      </c>
      <c r="L19" s="77"/>
    </row>
    <row r="20" spans="1:12" ht="15.75" outlineLevel="1">
      <c r="A20" s="93"/>
      <c r="B20" s="131" t="s">
        <v>7</v>
      </c>
      <c r="C20" s="131"/>
      <c r="D20" s="131"/>
      <c r="E20" s="132"/>
      <c r="F20" s="49">
        <f>SUM(F16:F19)</f>
        <v>281250</v>
      </c>
      <c r="G20" s="117" t="s">
        <v>7</v>
      </c>
      <c r="H20" s="117"/>
      <c r="I20" s="117"/>
      <c r="J20" s="117"/>
      <c r="K20" s="49">
        <f>SUM(K16:K19)</f>
        <v>78656.25</v>
      </c>
      <c r="L20" s="77"/>
    </row>
    <row r="21" spans="1:12" ht="20.25" outlineLevel="1">
      <c r="A21" s="90"/>
      <c r="B21" s="135" t="s">
        <v>35</v>
      </c>
      <c r="C21" s="135"/>
      <c r="D21" s="135"/>
      <c r="E21" s="135"/>
      <c r="F21" s="135"/>
      <c r="G21" s="135"/>
      <c r="H21" s="135"/>
      <c r="I21" s="135"/>
      <c r="J21" s="135"/>
      <c r="K21" s="136"/>
      <c r="L21" s="79"/>
    </row>
    <row r="22" spans="1:12" ht="20.25" outlineLevel="1">
      <c r="A22" s="90"/>
      <c r="B22" s="89" t="s">
        <v>48</v>
      </c>
      <c r="C22" s="44" t="s">
        <v>17</v>
      </c>
      <c r="D22" s="45">
        <v>1</v>
      </c>
      <c r="E22" s="46">
        <v>10000</v>
      </c>
      <c r="F22" s="46">
        <f>E22*D22</f>
        <v>10000</v>
      </c>
      <c r="G22" s="43" t="s">
        <v>31</v>
      </c>
      <c r="H22" s="44" t="s">
        <v>21</v>
      </c>
      <c r="I22" s="45">
        <v>50</v>
      </c>
      <c r="J22" s="46">
        <v>9.5</v>
      </c>
      <c r="K22" s="47">
        <f aca="true" t="shared" si="0" ref="K22:K27">J22*I22</f>
        <v>475</v>
      </c>
      <c r="L22" s="79"/>
    </row>
    <row r="23" spans="1:12" ht="31.5" outlineLevel="1">
      <c r="A23" s="90"/>
      <c r="B23" s="89" t="s">
        <v>58</v>
      </c>
      <c r="C23" s="44" t="s">
        <v>65</v>
      </c>
      <c r="D23" s="45">
        <v>22</v>
      </c>
      <c r="E23" s="46">
        <v>650</v>
      </c>
      <c r="F23" s="46">
        <f>E23*D23</f>
        <v>14300</v>
      </c>
      <c r="G23" s="89" t="s">
        <v>59</v>
      </c>
      <c r="H23" s="44" t="s">
        <v>21</v>
      </c>
      <c r="I23" s="45">
        <v>22</v>
      </c>
      <c r="J23" s="46">
        <v>598</v>
      </c>
      <c r="K23" s="47">
        <f t="shared" si="0"/>
        <v>13156</v>
      </c>
      <c r="L23" s="79"/>
    </row>
    <row r="24" spans="1:12" ht="31.5" outlineLevel="1">
      <c r="A24" s="90"/>
      <c r="B24" s="95"/>
      <c r="C24" s="95"/>
      <c r="D24" s="95"/>
      <c r="E24" s="96"/>
      <c r="F24" s="49"/>
      <c r="G24" s="89" t="s">
        <v>60</v>
      </c>
      <c r="H24" s="44" t="s">
        <v>21</v>
      </c>
      <c r="I24" s="45">
        <v>44</v>
      </c>
      <c r="J24" s="46">
        <v>756</v>
      </c>
      <c r="K24" s="47">
        <f t="shared" si="0"/>
        <v>33264</v>
      </c>
      <c r="L24" s="79"/>
    </row>
    <row r="25" spans="1:12" ht="31.5" outlineLevel="1">
      <c r="A25" s="90"/>
      <c r="B25" s="95"/>
      <c r="C25" s="95"/>
      <c r="D25" s="95"/>
      <c r="E25" s="96"/>
      <c r="F25" s="49"/>
      <c r="G25" s="89" t="s">
        <v>61</v>
      </c>
      <c r="H25" s="44" t="s">
        <v>21</v>
      </c>
      <c r="I25" s="45">
        <v>44</v>
      </c>
      <c r="J25" s="46">
        <v>98</v>
      </c>
      <c r="K25" s="47">
        <f t="shared" si="0"/>
        <v>4312</v>
      </c>
      <c r="L25" s="79"/>
    </row>
    <row r="26" spans="1:12" ht="20.25" outlineLevel="1">
      <c r="A26" s="90"/>
      <c r="B26" s="89" t="s">
        <v>62</v>
      </c>
      <c r="C26" s="44" t="s">
        <v>17</v>
      </c>
      <c r="D26" s="45">
        <v>1</v>
      </c>
      <c r="E26" s="46">
        <v>15000</v>
      </c>
      <c r="F26" s="46">
        <f>E26*D26</f>
        <v>15000</v>
      </c>
      <c r="G26" s="89" t="s">
        <v>63</v>
      </c>
      <c r="H26" s="44" t="s">
        <v>21</v>
      </c>
      <c r="I26" s="45">
        <v>1</v>
      </c>
      <c r="J26" s="46">
        <v>17500</v>
      </c>
      <c r="K26" s="47">
        <f t="shared" si="0"/>
        <v>17500</v>
      </c>
      <c r="L26" s="79"/>
    </row>
    <row r="27" spans="1:12" ht="20.25" outlineLevel="1">
      <c r="A27" s="90"/>
      <c r="B27" s="89" t="s">
        <v>64</v>
      </c>
      <c r="C27" s="44" t="s">
        <v>65</v>
      </c>
      <c r="D27" s="45">
        <v>22</v>
      </c>
      <c r="E27" s="46">
        <v>650</v>
      </c>
      <c r="F27" s="46">
        <f>E27*D27</f>
        <v>14300</v>
      </c>
      <c r="G27" s="89" t="s">
        <v>66</v>
      </c>
      <c r="H27" s="44" t="s">
        <v>65</v>
      </c>
      <c r="I27" s="45">
        <v>22</v>
      </c>
      <c r="J27" s="46">
        <v>74</v>
      </c>
      <c r="K27" s="47">
        <f t="shared" si="0"/>
        <v>1628</v>
      </c>
      <c r="L27" s="79"/>
    </row>
    <row r="28" spans="1:12" ht="37.5" customHeight="1" outlineLevel="1">
      <c r="A28" s="90"/>
      <c r="B28" s="89" t="s">
        <v>74</v>
      </c>
      <c r="C28" s="44" t="s">
        <v>6</v>
      </c>
      <c r="D28" s="46">
        <v>221</v>
      </c>
      <c r="E28" s="46">
        <v>1450</v>
      </c>
      <c r="F28" s="46">
        <f>E28*D28</f>
        <v>320450</v>
      </c>
      <c r="G28" s="43" t="s">
        <v>42</v>
      </c>
      <c r="H28" s="44" t="s">
        <v>40</v>
      </c>
      <c r="I28" s="46">
        <v>29</v>
      </c>
      <c r="J28" s="46">
        <v>5600</v>
      </c>
      <c r="K28" s="46">
        <f aca="true" t="shared" si="1" ref="K28:K33">J28*I28</f>
        <v>162400</v>
      </c>
      <c r="L28" s="79"/>
    </row>
    <row r="29" spans="1:12" ht="20.25" outlineLevel="1">
      <c r="A29" s="90"/>
      <c r="B29" s="89"/>
      <c r="C29" s="44"/>
      <c r="D29" s="46"/>
      <c r="E29" s="46"/>
      <c r="F29" s="46"/>
      <c r="G29" s="43" t="s">
        <v>67</v>
      </c>
      <c r="H29" s="44" t="s">
        <v>68</v>
      </c>
      <c r="I29" s="46">
        <v>1</v>
      </c>
      <c r="J29" s="46">
        <v>17500</v>
      </c>
      <c r="K29" s="46">
        <f t="shared" si="1"/>
        <v>17500</v>
      </c>
      <c r="L29" s="79"/>
    </row>
    <row r="30" spans="1:12" ht="20.25" outlineLevel="1">
      <c r="A30" s="90"/>
      <c r="B30" s="89"/>
      <c r="C30" s="44"/>
      <c r="D30" s="46"/>
      <c r="E30" s="46"/>
      <c r="F30" s="46"/>
      <c r="G30" s="43" t="s">
        <v>69</v>
      </c>
      <c r="H30" s="44" t="s">
        <v>6</v>
      </c>
      <c r="I30" s="46">
        <v>221</v>
      </c>
      <c r="J30" s="46">
        <v>114</v>
      </c>
      <c r="K30" s="46">
        <f t="shared" si="1"/>
        <v>25194</v>
      </c>
      <c r="L30" s="79"/>
    </row>
    <row r="31" spans="1:12" ht="20.25" outlineLevel="1">
      <c r="A31" s="90"/>
      <c r="B31" s="89" t="s">
        <v>73</v>
      </c>
      <c r="C31" s="44" t="s">
        <v>6</v>
      </c>
      <c r="D31" s="45">
        <v>221</v>
      </c>
      <c r="E31" s="46">
        <v>850</v>
      </c>
      <c r="F31" s="46">
        <f>E31*D31</f>
        <v>187850</v>
      </c>
      <c r="G31" s="43" t="s">
        <v>70</v>
      </c>
      <c r="H31" s="44" t="s">
        <v>32</v>
      </c>
      <c r="I31" s="45">
        <v>90</v>
      </c>
      <c r="J31" s="46">
        <v>290</v>
      </c>
      <c r="K31" s="47">
        <f t="shared" si="1"/>
        <v>26100</v>
      </c>
      <c r="L31" s="79"/>
    </row>
    <row r="32" spans="1:12" ht="31.5" outlineLevel="1">
      <c r="A32" s="90"/>
      <c r="B32" s="89"/>
      <c r="C32" s="44"/>
      <c r="D32" s="45"/>
      <c r="E32" s="46"/>
      <c r="F32" s="46"/>
      <c r="G32" s="43" t="s">
        <v>71</v>
      </c>
      <c r="H32" s="44" t="s">
        <v>6</v>
      </c>
      <c r="I32" s="45">
        <v>221</v>
      </c>
      <c r="J32" s="46">
        <v>653</v>
      </c>
      <c r="K32" s="47">
        <f t="shared" si="1"/>
        <v>144313</v>
      </c>
      <c r="L32" s="79"/>
    </row>
    <row r="33" spans="1:12" ht="20.25" outlineLevel="1">
      <c r="A33" s="90"/>
      <c r="B33" s="88"/>
      <c r="C33" s="44"/>
      <c r="D33" s="45"/>
      <c r="E33" s="46"/>
      <c r="F33" s="46"/>
      <c r="G33" s="66" t="s">
        <v>72</v>
      </c>
      <c r="H33" s="44" t="s">
        <v>21</v>
      </c>
      <c r="I33" s="45">
        <v>42</v>
      </c>
      <c r="J33" s="46">
        <v>120</v>
      </c>
      <c r="K33" s="47">
        <f t="shared" si="1"/>
        <v>5040</v>
      </c>
      <c r="L33" s="79"/>
    </row>
    <row r="34" spans="1:12" ht="20.25" outlineLevel="1">
      <c r="A34" s="90"/>
      <c r="B34" s="131" t="s">
        <v>7</v>
      </c>
      <c r="C34" s="131"/>
      <c r="D34" s="131"/>
      <c r="E34" s="132"/>
      <c r="F34" s="49">
        <f>SUM(F22:F33)</f>
        <v>561900</v>
      </c>
      <c r="G34" s="117" t="s">
        <v>7</v>
      </c>
      <c r="H34" s="117"/>
      <c r="I34" s="117"/>
      <c r="J34" s="117"/>
      <c r="K34" s="49">
        <f>SUM(K22:K33)</f>
        <v>450882</v>
      </c>
      <c r="L34" s="79"/>
    </row>
    <row r="35" spans="1:12" ht="19.5" outlineLevel="1">
      <c r="A35" s="84" t="s">
        <v>8</v>
      </c>
      <c r="B35" s="22"/>
      <c r="C35" s="22"/>
      <c r="D35" s="23"/>
      <c r="E35" s="123">
        <f>F14+F20+F34</f>
        <v>929650</v>
      </c>
      <c r="F35" s="123"/>
      <c r="G35" s="24" t="s">
        <v>9</v>
      </c>
      <c r="H35" s="25"/>
      <c r="I35" s="25"/>
      <c r="J35" s="123">
        <f>K14+K20+K34</f>
        <v>553838.25</v>
      </c>
      <c r="K35" s="123"/>
      <c r="L35" s="80"/>
    </row>
    <row r="36" spans="1:12" ht="35.25" customHeight="1" outlineLevel="1">
      <c r="A36" s="21"/>
      <c r="B36" s="53" t="s">
        <v>16</v>
      </c>
      <c r="C36" s="53"/>
      <c r="D36" s="53"/>
      <c r="E36" s="53"/>
      <c r="F36" s="32">
        <f>E35+J35</f>
        <v>1483488.25</v>
      </c>
      <c r="G36" s="29"/>
      <c r="H36" s="27"/>
      <c r="I36" s="28"/>
      <c r="J36" s="29"/>
      <c r="K36" s="31"/>
      <c r="L36" s="80"/>
    </row>
    <row r="37" spans="1:12" ht="35.25" customHeight="1" outlineLevel="1">
      <c r="A37" s="21"/>
      <c r="B37" s="2"/>
      <c r="C37" s="2"/>
      <c r="D37" s="2"/>
      <c r="E37" s="2"/>
      <c r="F37" s="2"/>
      <c r="G37" s="2"/>
      <c r="H37" s="27"/>
      <c r="I37" s="28"/>
      <c r="J37" s="29"/>
      <c r="K37" s="31"/>
      <c r="L37" s="80"/>
    </row>
    <row r="38" spans="1:12" ht="35.25" customHeight="1" outlineLevel="1">
      <c r="A38" s="21"/>
      <c r="B38" s="124" t="s">
        <v>23</v>
      </c>
      <c r="C38" s="124"/>
      <c r="D38" s="124"/>
      <c r="E38" s="124"/>
      <c r="F38" s="52">
        <f>J35*0.05</f>
        <v>27691.912500000002</v>
      </c>
      <c r="G38" s="2"/>
      <c r="H38" s="27"/>
      <c r="I38" s="28"/>
      <c r="J38" s="29"/>
      <c r="K38" s="31"/>
      <c r="L38" s="80"/>
    </row>
    <row r="39" spans="1:12" ht="15.75" outlineLevel="1">
      <c r="A39" s="21"/>
      <c r="B39" s="124" t="s">
        <v>55</v>
      </c>
      <c r="C39" s="124"/>
      <c r="D39" s="124"/>
      <c r="E39" s="124"/>
      <c r="F39" s="32">
        <f>J35*0.05</f>
        <v>27691.912500000002</v>
      </c>
      <c r="G39" s="2"/>
      <c r="H39" s="27"/>
      <c r="I39" s="28"/>
      <c r="J39" s="29"/>
      <c r="K39" s="31"/>
      <c r="L39" s="80"/>
    </row>
    <row r="40" spans="1:12" ht="18.75">
      <c r="A40" s="21"/>
      <c r="B40" s="124" t="s">
        <v>24</v>
      </c>
      <c r="C40" s="124"/>
      <c r="D40" s="124"/>
      <c r="E40" s="124"/>
      <c r="F40" s="32">
        <f>J35*0.04</f>
        <v>22153.53</v>
      </c>
      <c r="G40" s="2"/>
      <c r="H40" s="27"/>
      <c r="I40" s="28"/>
      <c r="J40" s="29"/>
      <c r="K40" s="31"/>
      <c r="L40" s="81"/>
    </row>
    <row r="41" spans="1:12" ht="23.25" customHeight="1">
      <c r="A41" s="21"/>
      <c r="B41" s="124" t="s">
        <v>53</v>
      </c>
      <c r="C41" s="124"/>
      <c r="D41" s="124"/>
      <c r="E41" s="124"/>
      <c r="F41" s="32">
        <v>7500</v>
      </c>
      <c r="G41" s="2"/>
      <c r="H41" s="27"/>
      <c r="I41" s="28"/>
      <c r="J41" s="29"/>
      <c r="K41" s="31"/>
      <c r="L41" s="31"/>
    </row>
    <row r="42" spans="1:12" ht="24.75" customHeight="1">
      <c r="A42" s="21"/>
      <c r="B42" s="55" t="s">
        <v>22</v>
      </c>
      <c r="C42" s="55"/>
      <c r="D42" s="55"/>
      <c r="E42" s="55"/>
      <c r="F42" s="52">
        <f>F36+F38+F39+F40+F41</f>
        <v>1568525.6050000002</v>
      </c>
      <c r="G42" s="2"/>
      <c r="H42" s="27"/>
      <c r="I42" s="28"/>
      <c r="J42" s="29"/>
      <c r="K42" s="31"/>
      <c r="L42" s="31"/>
    </row>
    <row r="43" spans="1:12" ht="15.75" customHeight="1">
      <c r="A43" s="21"/>
      <c r="B43" s="94" t="s">
        <v>54</v>
      </c>
      <c r="C43" s="54"/>
      <c r="D43" s="54"/>
      <c r="E43" s="54"/>
      <c r="F43" s="52">
        <f>F42/120*20</f>
        <v>261420.9341666667</v>
      </c>
      <c r="G43" s="2"/>
      <c r="H43" s="27"/>
      <c r="I43" s="28"/>
      <c r="J43" s="29"/>
      <c r="K43" s="31"/>
      <c r="L43" s="31"/>
    </row>
    <row r="44" spans="1:12" ht="15.75" customHeight="1">
      <c r="A44" s="21"/>
      <c r="B44" s="33" t="s">
        <v>13</v>
      </c>
      <c r="C44" s="36"/>
      <c r="D44" s="36"/>
      <c r="E44" s="36"/>
      <c r="F44" s="36"/>
      <c r="G44" s="33" t="s">
        <v>14</v>
      </c>
      <c r="H44" s="34"/>
      <c r="I44" s="34"/>
      <c r="J44" s="34"/>
      <c r="K44" s="35"/>
      <c r="L44" s="31"/>
    </row>
    <row r="45" spans="1:12" ht="15.75" customHeight="1">
      <c r="A45" s="21"/>
      <c r="B45" s="37" t="s">
        <v>15</v>
      </c>
      <c r="C45" s="38"/>
      <c r="D45" s="38"/>
      <c r="E45" s="38"/>
      <c r="F45" s="38"/>
      <c r="G45" s="37" t="s">
        <v>15</v>
      </c>
      <c r="H45" s="34"/>
      <c r="I45" s="34"/>
      <c r="J45" s="34"/>
      <c r="K45" s="35"/>
      <c r="L45" s="31"/>
    </row>
    <row r="46" spans="1:12" ht="15.75" customHeight="1">
      <c r="A46" s="21"/>
      <c r="B46" s="122" t="s">
        <v>28</v>
      </c>
      <c r="C46" s="122"/>
      <c r="D46" s="122"/>
      <c r="E46" s="56"/>
      <c r="F46" s="56"/>
      <c r="G46" s="57" t="s">
        <v>29</v>
      </c>
      <c r="H46" s="56"/>
      <c r="I46" s="56"/>
      <c r="J46" s="39"/>
      <c r="K46" s="35"/>
      <c r="L46" s="31"/>
    </row>
    <row r="47" spans="1:12" ht="15.75">
      <c r="A47" s="21"/>
      <c r="B47" s="37" t="s">
        <v>27</v>
      </c>
      <c r="C47" s="38"/>
      <c r="D47" s="38"/>
      <c r="E47" s="38"/>
      <c r="F47" s="38"/>
      <c r="G47" s="37" t="s">
        <v>27</v>
      </c>
      <c r="H47" s="40"/>
      <c r="I47" s="40"/>
      <c r="J47" s="40"/>
      <c r="K47" s="41"/>
      <c r="L47" s="31"/>
    </row>
    <row r="48" spans="1:12" ht="15.75" customHeight="1">
      <c r="A48" s="21"/>
      <c r="B48" s="33"/>
      <c r="C48" s="36"/>
      <c r="D48" s="36"/>
      <c r="E48" s="36"/>
      <c r="F48" s="36"/>
      <c r="G48" s="33"/>
      <c r="H48" s="42"/>
      <c r="I48" s="42"/>
      <c r="J48" s="42"/>
      <c r="K48" s="41"/>
      <c r="L48" s="31"/>
    </row>
    <row r="49" spans="1:15" ht="15.75">
      <c r="A49" s="21"/>
      <c r="B49" s="26"/>
      <c r="C49" s="27"/>
      <c r="D49" s="28"/>
      <c r="E49" s="29"/>
      <c r="F49" s="30"/>
      <c r="G49" s="29"/>
      <c r="H49" s="27"/>
      <c r="I49" s="28"/>
      <c r="J49" s="29"/>
      <c r="K49" s="31"/>
      <c r="L49" s="35"/>
      <c r="M49" s="82"/>
      <c r="O49" s="82"/>
    </row>
    <row r="50" spans="2:12" ht="39" customHeight="1">
      <c r="B50" s="7"/>
      <c r="C50" s="8"/>
      <c r="D50" s="11"/>
      <c r="E50" s="9"/>
      <c r="F50" s="14"/>
      <c r="G50" s="9"/>
      <c r="H50" s="8"/>
      <c r="I50" s="11"/>
      <c r="J50" s="9"/>
      <c r="L50" s="35"/>
    </row>
    <row r="51" spans="2:12" ht="30" customHeight="1">
      <c r="B51" s="7"/>
      <c r="C51" s="8"/>
      <c r="D51" s="11"/>
      <c r="E51" s="9"/>
      <c r="F51" s="14"/>
      <c r="G51" s="9"/>
      <c r="H51" s="8"/>
      <c r="I51" s="11"/>
      <c r="J51" s="9"/>
      <c r="L51" s="35"/>
    </row>
    <row r="52" spans="2:12" ht="15.75">
      <c r="B52" s="7"/>
      <c r="C52" s="8"/>
      <c r="D52" s="11"/>
      <c r="E52" s="9"/>
      <c r="F52" s="14"/>
      <c r="G52" s="9"/>
      <c r="H52" s="8"/>
      <c r="I52" s="11"/>
      <c r="J52" s="9"/>
      <c r="L52" s="41"/>
    </row>
    <row r="53" spans="2:12" ht="15.75">
      <c r="B53" s="7"/>
      <c r="C53" s="8"/>
      <c r="D53" s="11"/>
      <c r="E53" s="9"/>
      <c r="F53" s="14"/>
      <c r="G53" s="9"/>
      <c r="H53" s="8"/>
      <c r="I53" s="11"/>
      <c r="J53" s="9"/>
      <c r="L53" s="41"/>
    </row>
    <row r="54" spans="2:12" ht="15.75">
      <c r="B54" s="7"/>
      <c r="C54" s="8"/>
      <c r="D54" s="11"/>
      <c r="E54" s="9"/>
      <c r="F54" s="14"/>
      <c r="G54" s="9"/>
      <c r="H54" s="8"/>
      <c r="I54" s="11"/>
      <c r="J54" s="9"/>
      <c r="L54" s="31"/>
    </row>
    <row r="55" spans="2:10" ht="15.75">
      <c r="B55" s="7"/>
      <c r="C55" s="8"/>
      <c r="D55" s="11"/>
      <c r="E55" s="9"/>
      <c r="F55" s="14"/>
      <c r="G55" s="9"/>
      <c r="H55" s="8"/>
      <c r="I55" s="11"/>
      <c r="J55" s="9"/>
    </row>
    <row r="56" spans="2:10" ht="15.75">
      <c r="B56" s="7"/>
      <c r="C56" s="8"/>
      <c r="D56" s="11"/>
      <c r="E56" s="9"/>
      <c r="F56" s="14"/>
      <c r="G56" s="9"/>
      <c r="H56" s="8"/>
      <c r="I56" s="11"/>
      <c r="J56" s="9"/>
    </row>
    <row r="57" spans="2:10" ht="15.75">
      <c r="B57" s="7"/>
      <c r="C57" s="8"/>
      <c r="D57" s="11"/>
      <c r="E57" s="9"/>
      <c r="F57" s="14"/>
      <c r="G57" s="9"/>
      <c r="H57" s="8"/>
      <c r="I57" s="11"/>
      <c r="J57" s="9"/>
    </row>
    <row r="58" spans="2:10" ht="15.75">
      <c r="B58" s="7"/>
      <c r="C58" s="8"/>
      <c r="D58" s="11"/>
      <c r="E58" s="9"/>
      <c r="F58" s="14"/>
      <c r="G58" s="9"/>
      <c r="H58" s="8"/>
      <c r="I58" s="11"/>
      <c r="J58" s="9"/>
    </row>
    <row r="59" spans="2:10" ht="15.75">
      <c r="B59" s="7"/>
      <c r="C59" s="8"/>
      <c r="D59" s="11"/>
      <c r="E59" s="9"/>
      <c r="F59" s="14"/>
      <c r="G59" s="9"/>
      <c r="H59" s="8"/>
      <c r="I59" s="11"/>
      <c r="J59" s="9"/>
    </row>
    <row r="60" spans="2:10" ht="15.75">
      <c r="B60" s="7"/>
      <c r="C60" s="8"/>
      <c r="D60" s="11"/>
      <c r="E60" s="9"/>
      <c r="F60" s="14"/>
      <c r="G60" s="9"/>
      <c r="H60" s="8"/>
      <c r="I60" s="11"/>
      <c r="J60" s="9"/>
    </row>
    <row r="61" spans="2:10" ht="15.75">
      <c r="B61" s="7"/>
      <c r="C61" s="8"/>
      <c r="D61" s="11"/>
      <c r="E61" s="9"/>
      <c r="F61" s="14"/>
      <c r="G61" s="9"/>
      <c r="H61" s="8"/>
      <c r="I61" s="11"/>
      <c r="J61" s="9"/>
    </row>
    <row r="62" spans="2:10" ht="15.75">
      <c r="B62" s="7"/>
      <c r="C62" s="8"/>
      <c r="D62" s="11"/>
      <c r="E62" s="9"/>
      <c r="F62" s="14"/>
      <c r="G62" s="9"/>
      <c r="H62" s="8"/>
      <c r="I62" s="11"/>
      <c r="J62" s="9"/>
    </row>
    <row r="63" spans="2:10" ht="15.75">
      <c r="B63" s="7"/>
      <c r="C63" s="8"/>
      <c r="D63" s="11"/>
      <c r="E63" s="9"/>
      <c r="F63" s="14"/>
      <c r="G63" s="9"/>
      <c r="H63" s="8"/>
      <c r="I63" s="11"/>
      <c r="J63" s="9"/>
    </row>
    <row r="64" spans="2:10" ht="15.75">
      <c r="B64" s="7"/>
      <c r="C64" s="8"/>
      <c r="D64" s="11"/>
      <c r="E64" s="9"/>
      <c r="F64" s="14"/>
      <c r="G64" s="9"/>
      <c r="H64" s="8"/>
      <c r="I64" s="11"/>
      <c r="J64" s="9"/>
    </row>
    <row r="65" spans="2:10" ht="15.75">
      <c r="B65" s="7"/>
      <c r="C65" s="8"/>
      <c r="D65" s="11"/>
      <c r="E65" s="9"/>
      <c r="F65" s="14"/>
      <c r="G65" s="9"/>
      <c r="H65" s="8"/>
      <c r="I65" s="11"/>
      <c r="J65" s="9"/>
    </row>
    <row r="66" spans="2:10" ht="15.75">
      <c r="B66" s="7"/>
      <c r="C66" s="8"/>
      <c r="D66" s="11"/>
      <c r="E66" s="9"/>
      <c r="F66" s="14"/>
      <c r="G66" s="9"/>
      <c r="H66" s="8"/>
      <c r="I66" s="11"/>
      <c r="J66" s="9"/>
    </row>
    <row r="67" spans="2:10" ht="15.75">
      <c r="B67" s="7"/>
      <c r="C67" s="8"/>
      <c r="D67" s="11"/>
      <c r="E67" s="9"/>
      <c r="F67" s="14"/>
      <c r="G67" s="9"/>
      <c r="H67" s="8"/>
      <c r="I67" s="11"/>
      <c r="J67" s="9"/>
    </row>
    <row r="68" spans="2:10" ht="15.75">
      <c r="B68" s="7"/>
      <c r="C68" s="8"/>
      <c r="D68" s="11"/>
      <c r="E68" s="9"/>
      <c r="F68" s="14"/>
      <c r="G68" s="9"/>
      <c r="H68" s="8"/>
      <c r="I68" s="11"/>
      <c r="J68" s="9"/>
    </row>
    <row r="69" spans="2:10" ht="15.75">
      <c r="B69" s="7"/>
      <c r="C69" s="8"/>
      <c r="D69" s="11"/>
      <c r="E69" s="9"/>
      <c r="F69" s="14"/>
      <c r="G69" s="9"/>
      <c r="H69" s="8"/>
      <c r="I69" s="11"/>
      <c r="J69" s="9"/>
    </row>
    <row r="70" spans="2:10" ht="15.75">
      <c r="B70" s="7"/>
      <c r="C70" s="8"/>
      <c r="D70" s="11"/>
      <c r="E70" s="9"/>
      <c r="F70" s="14"/>
      <c r="G70" s="9"/>
      <c r="H70" s="8"/>
      <c r="I70" s="11"/>
      <c r="J70" s="9"/>
    </row>
    <row r="71" spans="2:10" ht="15.75">
      <c r="B71" s="7"/>
      <c r="C71" s="8"/>
      <c r="D71" s="11"/>
      <c r="E71" s="9"/>
      <c r="F71" s="14"/>
      <c r="G71" s="9"/>
      <c r="H71" s="8"/>
      <c r="I71" s="11"/>
      <c r="J71" s="9"/>
    </row>
    <row r="72" spans="2:10" ht="15.75">
      <c r="B72" s="7"/>
      <c r="C72" s="8"/>
      <c r="D72" s="11"/>
      <c r="E72" s="9"/>
      <c r="F72" s="14"/>
      <c r="G72" s="9"/>
      <c r="H72" s="8"/>
      <c r="I72" s="11"/>
      <c r="J72" s="9"/>
    </row>
    <row r="73" spans="2:10" ht="15.75">
      <c r="B73" s="7"/>
      <c r="C73" s="8"/>
      <c r="D73" s="11"/>
      <c r="E73" s="9"/>
      <c r="F73" s="14"/>
      <c r="G73" s="9"/>
      <c r="H73" s="8"/>
      <c r="I73" s="11"/>
      <c r="J73" s="9"/>
    </row>
    <row r="74" spans="2:10" ht="15.75">
      <c r="B74" s="7"/>
      <c r="C74" s="8"/>
      <c r="D74" s="11"/>
      <c r="E74" s="9"/>
      <c r="F74" s="14"/>
      <c r="G74" s="9"/>
      <c r="H74" s="8"/>
      <c r="I74" s="11"/>
      <c r="J74" s="9"/>
    </row>
    <row r="75" spans="2:10" ht="15.75">
      <c r="B75" s="7"/>
      <c r="C75" s="8"/>
      <c r="D75" s="11"/>
      <c r="E75" s="9"/>
      <c r="F75" s="14"/>
      <c r="G75" s="9"/>
      <c r="H75" s="8"/>
      <c r="I75" s="11"/>
      <c r="J75" s="9"/>
    </row>
    <row r="76" spans="2:10" ht="15.75">
      <c r="B76" s="7"/>
      <c r="C76" s="8"/>
      <c r="D76" s="11"/>
      <c r="E76" s="9"/>
      <c r="F76" s="14"/>
      <c r="G76" s="9"/>
      <c r="H76" s="8"/>
      <c r="I76" s="11"/>
      <c r="J76" s="9"/>
    </row>
    <row r="77" spans="2:10" ht="15.75">
      <c r="B77" s="7"/>
      <c r="C77" s="8"/>
      <c r="D77" s="11"/>
      <c r="E77" s="9"/>
      <c r="F77" s="14"/>
      <c r="G77" s="9"/>
      <c r="H77" s="8"/>
      <c r="I77" s="11"/>
      <c r="J77" s="9"/>
    </row>
    <row r="78" spans="2:10" ht="15.75">
      <c r="B78" s="7"/>
      <c r="C78" s="8"/>
      <c r="D78" s="11"/>
      <c r="E78" s="9"/>
      <c r="F78" s="14"/>
      <c r="G78" s="9"/>
      <c r="H78" s="8"/>
      <c r="I78" s="11"/>
      <c r="J78" s="9"/>
    </row>
    <row r="79" spans="2:10" ht="15.75">
      <c r="B79" s="7"/>
      <c r="C79" s="8"/>
      <c r="D79" s="11"/>
      <c r="E79" s="9"/>
      <c r="F79" s="14"/>
      <c r="G79" s="9"/>
      <c r="H79" s="8"/>
      <c r="I79" s="11"/>
      <c r="J79" s="9"/>
    </row>
    <row r="80" spans="2:10" ht="15.75">
      <c r="B80" s="7"/>
      <c r="C80" s="8"/>
      <c r="D80" s="11"/>
      <c r="E80" s="9"/>
      <c r="F80" s="14"/>
      <c r="G80" s="9"/>
      <c r="H80" s="8"/>
      <c r="I80" s="11"/>
      <c r="J80" s="9"/>
    </row>
    <row r="81" spans="2:10" ht="15.75">
      <c r="B81" s="7"/>
      <c r="C81" s="8"/>
      <c r="D81" s="11"/>
      <c r="E81" s="9"/>
      <c r="F81" s="14"/>
      <c r="G81" s="9"/>
      <c r="H81" s="8"/>
      <c r="I81" s="11"/>
      <c r="J81" s="9"/>
    </row>
    <row r="82" spans="2:10" ht="15.75">
      <c r="B82" s="7"/>
      <c r="C82" s="8"/>
      <c r="D82" s="11"/>
      <c r="E82" s="9"/>
      <c r="F82" s="14"/>
      <c r="G82" s="9"/>
      <c r="H82" s="8"/>
      <c r="I82" s="11"/>
      <c r="J82" s="9"/>
    </row>
    <row r="83" spans="2:10" ht="15.75">
      <c r="B83" s="7"/>
      <c r="C83" s="8"/>
      <c r="D83" s="11"/>
      <c r="E83" s="9"/>
      <c r="F83" s="14"/>
      <c r="G83" s="9"/>
      <c r="H83" s="8"/>
      <c r="I83" s="11"/>
      <c r="J83" s="9"/>
    </row>
    <row r="84" spans="2:10" ht="15.75">
      <c r="B84" s="7"/>
      <c r="C84" s="8"/>
      <c r="D84" s="11"/>
      <c r="E84" s="9"/>
      <c r="F84" s="14"/>
      <c r="G84" s="9"/>
      <c r="H84" s="8"/>
      <c r="I84" s="11"/>
      <c r="J84" s="9"/>
    </row>
    <row r="85" spans="2:10" ht="15.75">
      <c r="B85" s="7"/>
      <c r="C85" s="8"/>
      <c r="D85" s="11"/>
      <c r="E85" s="9"/>
      <c r="F85" s="14"/>
      <c r="G85" s="9"/>
      <c r="H85" s="8"/>
      <c r="I85" s="11"/>
      <c r="J85" s="9"/>
    </row>
    <row r="86" spans="2:10" ht="15.75">
      <c r="B86" s="7"/>
      <c r="C86" s="8"/>
      <c r="D86" s="11"/>
      <c r="E86" s="9"/>
      <c r="F86" s="14"/>
      <c r="G86" s="9"/>
      <c r="H86" s="8"/>
      <c r="I86" s="11"/>
      <c r="J86" s="9"/>
    </row>
    <row r="87" spans="2:10" ht="15.75">
      <c r="B87" s="7"/>
      <c r="C87" s="8"/>
      <c r="D87" s="11"/>
      <c r="E87" s="9"/>
      <c r="F87" s="14"/>
      <c r="G87" s="9"/>
      <c r="H87" s="8"/>
      <c r="I87" s="11"/>
      <c r="J87" s="9"/>
    </row>
    <row r="88" spans="2:10" ht="15.75">
      <c r="B88" s="7"/>
      <c r="C88" s="8"/>
      <c r="D88" s="11"/>
      <c r="E88" s="9"/>
      <c r="F88" s="14"/>
      <c r="G88" s="9"/>
      <c r="H88" s="8"/>
      <c r="I88" s="11"/>
      <c r="J88" s="9"/>
    </row>
    <row r="89" spans="2:10" ht="15.75">
      <c r="B89" s="7"/>
      <c r="C89" s="8"/>
      <c r="D89" s="11"/>
      <c r="E89" s="9"/>
      <c r="F89" s="14"/>
      <c r="G89" s="9"/>
      <c r="H89" s="8"/>
      <c r="I89" s="11"/>
      <c r="J89" s="9"/>
    </row>
    <row r="90" spans="2:10" ht="15.75">
      <c r="B90" s="7"/>
      <c r="C90" s="8"/>
      <c r="D90" s="11"/>
      <c r="E90" s="9"/>
      <c r="F90" s="14"/>
      <c r="G90" s="9"/>
      <c r="H90" s="8"/>
      <c r="I90" s="11"/>
      <c r="J90" s="9"/>
    </row>
    <row r="91" spans="2:10" ht="15.75">
      <c r="B91" s="7"/>
      <c r="C91" s="8"/>
      <c r="D91" s="11"/>
      <c r="E91" s="9"/>
      <c r="F91" s="14"/>
      <c r="G91" s="9"/>
      <c r="H91" s="8"/>
      <c r="I91" s="11"/>
      <c r="J91" s="9"/>
    </row>
    <row r="92" spans="2:10" ht="15.75">
      <c r="B92" s="7"/>
      <c r="C92" s="8"/>
      <c r="D92" s="11"/>
      <c r="E92" s="9"/>
      <c r="F92" s="14"/>
      <c r="G92" s="9"/>
      <c r="H92" s="8"/>
      <c r="I92" s="11"/>
      <c r="J92" s="9"/>
    </row>
    <row r="93" spans="2:10" ht="15.75">
      <c r="B93" s="7"/>
      <c r="C93" s="8"/>
      <c r="D93" s="11"/>
      <c r="E93" s="9"/>
      <c r="F93" s="14"/>
      <c r="G93" s="9"/>
      <c r="H93" s="8"/>
      <c r="I93" s="11"/>
      <c r="J93" s="9"/>
    </row>
    <row r="94" spans="2:10" ht="15.75">
      <c r="B94" s="7"/>
      <c r="C94" s="8"/>
      <c r="D94" s="11"/>
      <c r="E94" s="9"/>
      <c r="F94" s="14"/>
      <c r="G94" s="9"/>
      <c r="H94" s="8"/>
      <c r="I94" s="11"/>
      <c r="J94" s="9"/>
    </row>
    <row r="95" spans="2:10" ht="15.75">
      <c r="B95" s="7"/>
      <c r="C95" s="8"/>
      <c r="D95" s="11"/>
      <c r="E95" s="9"/>
      <c r="F95" s="14"/>
      <c r="G95" s="9"/>
      <c r="H95" s="8"/>
      <c r="I95" s="11"/>
      <c r="J95" s="9"/>
    </row>
    <row r="96" spans="2:10" ht="15.75">
      <c r="B96" s="7"/>
      <c r="C96" s="8"/>
      <c r="D96" s="11"/>
      <c r="E96" s="9"/>
      <c r="F96" s="14"/>
      <c r="G96" s="9"/>
      <c r="H96" s="8"/>
      <c r="I96" s="11"/>
      <c r="J96" s="9"/>
    </row>
    <row r="97" spans="2:10" ht="15.75">
      <c r="B97" s="7"/>
      <c r="C97" s="8"/>
      <c r="D97" s="11"/>
      <c r="E97" s="9"/>
      <c r="F97" s="14"/>
      <c r="G97" s="9"/>
      <c r="H97" s="8"/>
      <c r="I97" s="11"/>
      <c r="J97" s="9"/>
    </row>
    <row r="98" spans="2:10" ht="15.75">
      <c r="B98" s="7"/>
      <c r="C98" s="8"/>
      <c r="D98" s="11"/>
      <c r="E98" s="9"/>
      <c r="F98" s="14"/>
      <c r="G98" s="9"/>
      <c r="H98" s="8"/>
      <c r="I98" s="11"/>
      <c r="J98" s="9"/>
    </row>
    <row r="99" spans="2:10" ht="15.75">
      <c r="B99" s="7"/>
      <c r="C99" s="8"/>
      <c r="D99" s="11"/>
      <c r="E99" s="9"/>
      <c r="F99" s="14"/>
      <c r="G99" s="9"/>
      <c r="H99" s="8"/>
      <c r="I99" s="11"/>
      <c r="J99" s="9"/>
    </row>
    <row r="100" spans="2:10" ht="15.75">
      <c r="B100" s="7"/>
      <c r="C100" s="8"/>
      <c r="D100" s="11"/>
      <c r="E100" s="9"/>
      <c r="F100" s="14"/>
      <c r="G100" s="9"/>
      <c r="H100" s="8"/>
      <c r="I100" s="11"/>
      <c r="J100" s="9"/>
    </row>
    <row r="101" spans="2:10" ht="15.75">
      <c r="B101" s="7"/>
      <c r="C101" s="8"/>
      <c r="D101" s="11"/>
      <c r="E101" s="9"/>
      <c r="F101" s="14"/>
      <c r="G101" s="9"/>
      <c r="H101" s="8"/>
      <c r="I101" s="11"/>
      <c r="J101" s="9"/>
    </row>
    <row r="102" spans="2:10" ht="15.75">
      <c r="B102" s="7"/>
      <c r="C102" s="8"/>
      <c r="D102" s="11"/>
      <c r="E102" s="9"/>
      <c r="F102" s="14"/>
      <c r="G102" s="9"/>
      <c r="H102" s="8"/>
      <c r="I102" s="11"/>
      <c r="J102" s="9"/>
    </row>
    <row r="103" spans="2:10" ht="15.75">
      <c r="B103" s="7"/>
      <c r="C103" s="8"/>
      <c r="D103" s="11"/>
      <c r="E103" s="9"/>
      <c r="F103" s="14"/>
      <c r="G103" s="9"/>
      <c r="H103" s="8"/>
      <c r="I103" s="11"/>
      <c r="J103" s="9"/>
    </row>
    <row r="104" spans="2:10" ht="15.75">
      <c r="B104" s="7"/>
      <c r="C104" s="8"/>
      <c r="D104" s="11"/>
      <c r="E104" s="9"/>
      <c r="F104" s="14"/>
      <c r="G104" s="9"/>
      <c r="H104" s="8"/>
      <c r="I104" s="11"/>
      <c r="J104" s="9"/>
    </row>
    <row r="105" spans="2:10" ht="15.75">
      <c r="B105" s="7"/>
      <c r="C105" s="8"/>
      <c r="D105" s="11"/>
      <c r="E105" s="9"/>
      <c r="F105" s="14"/>
      <c r="G105" s="9"/>
      <c r="H105" s="8"/>
      <c r="I105" s="11"/>
      <c r="J105" s="9"/>
    </row>
    <row r="106" spans="2:10" ht="15.75">
      <c r="B106" s="7"/>
      <c r="C106" s="8"/>
      <c r="D106" s="11"/>
      <c r="E106" s="9"/>
      <c r="F106" s="14"/>
      <c r="G106" s="9"/>
      <c r="H106" s="8"/>
      <c r="I106" s="11"/>
      <c r="J106" s="9"/>
    </row>
    <row r="107" spans="2:10" ht="15.75">
      <c r="B107" s="7"/>
      <c r="C107" s="8"/>
      <c r="D107" s="11"/>
      <c r="E107" s="9"/>
      <c r="F107" s="14"/>
      <c r="G107" s="9"/>
      <c r="H107" s="8"/>
      <c r="I107" s="11"/>
      <c r="J107" s="9"/>
    </row>
    <row r="108" spans="2:10" ht="15.75">
      <c r="B108" s="7"/>
      <c r="C108" s="8"/>
      <c r="D108" s="11"/>
      <c r="E108" s="9"/>
      <c r="F108" s="14"/>
      <c r="G108" s="9"/>
      <c r="H108" s="8"/>
      <c r="I108" s="11"/>
      <c r="J108" s="9"/>
    </row>
    <row r="109" spans="2:10" ht="15.75">
      <c r="B109" s="7"/>
      <c r="C109" s="8"/>
      <c r="D109" s="11"/>
      <c r="E109" s="9"/>
      <c r="F109" s="14"/>
      <c r="G109" s="9"/>
      <c r="H109" s="8"/>
      <c r="I109" s="11"/>
      <c r="J109" s="9"/>
    </row>
    <row r="110" spans="2:10" ht="15.75">
      <c r="B110" s="7"/>
      <c r="C110" s="8"/>
      <c r="D110" s="11"/>
      <c r="E110" s="9"/>
      <c r="F110" s="14"/>
      <c r="G110" s="9"/>
      <c r="H110" s="8"/>
      <c r="I110" s="11"/>
      <c r="J110" s="9"/>
    </row>
    <row r="111" spans="2:10" ht="15.75">
      <c r="B111" s="7"/>
      <c r="C111" s="8"/>
      <c r="D111" s="11"/>
      <c r="E111" s="9"/>
      <c r="F111" s="14"/>
      <c r="G111" s="9"/>
      <c r="H111" s="8"/>
      <c r="I111" s="11"/>
      <c r="J111" s="9"/>
    </row>
    <row r="112" spans="2:10" ht="15.75">
      <c r="B112" s="7"/>
      <c r="C112" s="8"/>
      <c r="D112" s="11"/>
      <c r="E112" s="9"/>
      <c r="F112" s="14"/>
      <c r="G112" s="9"/>
      <c r="H112" s="8"/>
      <c r="I112" s="11"/>
      <c r="J112" s="9"/>
    </row>
    <row r="113" spans="2:10" ht="15.75">
      <c r="B113" s="7"/>
      <c r="C113" s="8"/>
      <c r="D113" s="11"/>
      <c r="E113" s="9"/>
      <c r="F113" s="14"/>
      <c r="G113" s="9"/>
      <c r="H113" s="8"/>
      <c r="I113" s="11"/>
      <c r="J113" s="9"/>
    </row>
    <row r="114" spans="2:10" ht="15.75">
      <c r="B114" s="7"/>
      <c r="C114" s="8"/>
      <c r="D114" s="11"/>
      <c r="E114" s="9"/>
      <c r="F114" s="14"/>
      <c r="G114" s="9"/>
      <c r="H114" s="8"/>
      <c r="I114" s="11"/>
      <c r="J114" s="9"/>
    </row>
    <row r="115" spans="2:10" ht="15.75">
      <c r="B115" s="7"/>
      <c r="C115" s="8"/>
      <c r="D115" s="11"/>
      <c r="E115" s="9"/>
      <c r="F115" s="14"/>
      <c r="G115" s="9"/>
      <c r="H115" s="8"/>
      <c r="I115" s="11"/>
      <c r="J115" s="9"/>
    </row>
    <row r="116" spans="2:10" ht="15.75">
      <c r="B116" s="7"/>
      <c r="C116" s="8"/>
      <c r="D116" s="11"/>
      <c r="E116" s="9"/>
      <c r="F116" s="14"/>
      <c r="G116" s="9"/>
      <c r="H116" s="8"/>
      <c r="I116" s="11"/>
      <c r="J116" s="9"/>
    </row>
    <row r="117" spans="2:10" ht="15.75">
      <c r="B117" s="7"/>
      <c r="C117" s="8"/>
      <c r="D117" s="11"/>
      <c r="E117" s="9"/>
      <c r="F117" s="14"/>
      <c r="G117" s="9"/>
      <c r="H117" s="8"/>
      <c r="I117" s="11"/>
      <c r="J117" s="9"/>
    </row>
    <row r="118" spans="2:10" ht="15.75">
      <c r="B118" s="7"/>
      <c r="C118" s="8"/>
      <c r="D118" s="11"/>
      <c r="E118" s="9"/>
      <c r="F118" s="14"/>
      <c r="G118" s="9"/>
      <c r="H118" s="8"/>
      <c r="I118" s="11"/>
      <c r="J118" s="9"/>
    </row>
    <row r="119" spans="2:10" ht="15.75">
      <c r="B119" s="7"/>
      <c r="C119" s="8"/>
      <c r="D119" s="11"/>
      <c r="E119" s="9"/>
      <c r="F119" s="14"/>
      <c r="G119" s="9"/>
      <c r="H119" s="8"/>
      <c r="I119" s="11"/>
      <c r="J119" s="9"/>
    </row>
    <row r="120" spans="2:10" ht="15.75">
      <c r="B120" s="7"/>
      <c r="C120" s="8"/>
      <c r="D120" s="11"/>
      <c r="E120" s="9"/>
      <c r="F120" s="14"/>
      <c r="G120" s="9"/>
      <c r="H120" s="8"/>
      <c r="I120" s="11"/>
      <c r="J120" s="9"/>
    </row>
    <row r="121" spans="2:10" ht="15.75">
      <c r="B121" s="7"/>
      <c r="C121" s="8"/>
      <c r="D121" s="11"/>
      <c r="E121" s="9"/>
      <c r="F121" s="14"/>
      <c r="G121" s="9"/>
      <c r="H121" s="8"/>
      <c r="I121" s="11"/>
      <c r="J121" s="9"/>
    </row>
    <row r="122" spans="2:10" ht="15.75">
      <c r="B122" s="7"/>
      <c r="C122" s="8"/>
      <c r="D122" s="11"/>
      <c r="E122" s="9"/>
      <c r="F122" s="14"/>
      <c r="G122" s="9"/>
      <c r="H122" s="8"/>
      <c r="I122" s="11"/>
      <c r="J122" s="9"/>
    </row>
    <row r="123" spans="2:10" ht="15.75">
      <c r="B123" s="7"/>
      <c r="C123" s="8"/>
      <c r="D123" s="11"/>
      <c r="E123" s="9"/>
      <c r="F123" s="14"/>
      <c r="G123" s="9"/>
      <c r="H123" s="8"/>
      <c r="I123" s="11"/>
      <c r="J123" s="9"/>
    </row>
    <row r="124" spans="2:10" ht="15.75">
      <c r="B124" s="7"/>
      <c r="C124" s="8"/>
      <c r="D124" s="11"/>
      <c r="E124" s="9"/>
      <c r="F124" s="14"/>
      <c r="G124" s="9"/>
      <c r="H124" s="8"/>
      <c r="I124" s="11"/>
      <c r="J124" s="9"/>
    </row>
    <row r="125" spans="2:10" ht="15.75">
      <c r="B125" s="7"/>
      <c r="C125" s="8"/>
      <c r="D125" s="11"/>
      <c r="E125" s="9"/>
      <c r="F125" s="14"/>
      <c r="G125" s="9"/>
      <c r="H125" s="8"/>
      <c r="I125" s="11"/>
      <c r="J125" s="9"/>
    </row>
    <row r="126" spans="2:10" ht="15.75">
      <c r="B126" s="7"/>
      <c r="C126" s="8"/>
      <c r="D126" s="11"/>
      <c r="E126" s="9"/>
      <c r="F126" s="14"/>
      <c r="G126" s="9"/>
      <c r="H126" s="8"/>
      <c r="I126" s="11"/>
      <c r="J126" s="9"/>
    </row>
    <row r="127" spans="2:10" ht="15.75">
      <c r="B127" s="7"/>
      <c r="C127" s="8"/>
      <c r="D127" s="11"/>
      <c r="E127" s="9"/>
      <c r="F127" s="14"/>
      <c r="G127" s="9"/>
      <c r="H127" s="8"/>
      <c r="I127" s="11"/>
      <c r="J127" s="9"/>
    </row>
    <row r="128" spans="2:10" ht="15.75">
      <c r="B128" s="7"/>
      <c r="C128" s="8"/>
      <c r="D128" s="11"/>
      <c r="E128" s="9"/>
      <c r="F128" s="14"/>
      <c r="G128" s="9"/>
      <c r="H128" s="8"/>
      <c r="I128" s="11"/>
      <c r="J128" s="9"/>
    </row>
    <row r="129" spans="2:10" ht="15.75">
      <c r="B129" s="7"/>
      <c r="C129" s="8"/>
      <c r="D129" s="11"/>
      <c r="E129" s="9"/>
      <c r="F129" s="14"/>
      <c r="G129" s="9"/>
      <c r="H129" s="8"/>
      <c r="I129" s="11"/>
      <c r="J129" s="9"/>
    </row>
    <row r="130" spans="2:10" ht="15.75">
      <c r="B130" s="7"/>
      <c r="C130" s="8"/>
      <c r="D130" s="11"/>
      <c r="E130" s="9"/>
      <c r="F130" s="14"/>
      <c r="G130" s="9"/>
      <c r="H130" s="8"/>
      <c r="I130" s="11"/>
      <c r="J130" s="9"/>
    </row>
    <row r="131" spans="2:10" ht="15.75">
      <c r="B131" s="7"/>
      <c r="C131" s="8"/>
      <c r="D131" s="11"/>
      <c r="E131" s="9"/>
      <c r="F131" s="14"/>
      <c r="G131" s="9"/>
      <c r="H131" s="8"/>
      <c r="I131" s="11"/>
      <c r="J131" s="9"/>
    </row>
    <row r="132" spans="2:10" ht="15.75">
      <c r="B132" s="7"/>
      <c r="C132" s="8"/>
      <c r="D132" s="11"/>
      <c r="E132" s="9"/>
      <c r="F132" s="14"/>
      <c r="G132" s="9"/>
      <c r="H132" s="8"/>
      <c r="I132" s="11"/>
      <c r="J132" s="9"/>
    </row>
    <row r="133" spans="2:10" ht="15.75">
      <c r="B133" s="7"/>
      <c r="C133" s="8"/>
      <c r="D133" s="11"/>
      <c r="E133" s="9"/>
      <c r="F133" s="14"/>
      <c r="G133" s="9"/>
      <c r="H133" s="8"/>
      <c r="I133" s="11"/>
      <c r="J133" s="9"/>
    </row>
    <row r="134" spans="2:10" ht="15.75">
      <c r="B134" s="7"/>
      <c r="C134" s="8"/>
      <c r="D134" s="11"/>
      <c r="E134" s="9"/>
      <c r="F134" s="14"/>
      <c r="G134" s="9"/>
      <c r="H134" s="8"/>
      <c r="I134" s="11"/>
      <c r="J134" s="9"/>
    </row>
    <row r="135" spans="2:10" ht="15.75">
      <c r="B135" s="7"/>
      <c r="C135" s="8"/>
      <c r="D135" s="11"/>
      <c r="E135" s="9"/>
      <c r="F135" s="14"/>
      <c r="G135" s="9"/>
      <c r="H135" s="8"/>
      <c r="I135" s="11"/>
      <c r="J135" s="9"/>
    </row>
    <row r="136" spans="2:10" ht="15.75">
      <c r="B136" s="7"/>
      <c r="C136" s="8"/>
      <c r="D136" s="11"/>
      <c r="E136" s="9"/>
      <c r="F136" s="14"/>
      <c r="G136" s="9"/>
      <c r="H136" s="8"/>
      <c r="I136" s="11"/>
      <c r="J136" s="9"/>
    </row>
    <row r="137" spans="2:10" ht="15.75">
      <c r="B137" s="7"/>
      <c r="C137" s="8"/>
      <c r="D137" s="11"/>
      <c r="E137" s="9"/>
      <c r="F137" s="14"/>
      <c r="G137" s="9"/>
      <c r="H137" s="8"/>
      <c r="I137" s="11"/>
      <c r="J137" s="9"/>
    </row>
    <row r="138" spans="2:10" ht="15.75">
      <c r="B138" s="7"/>
      <c r="C138" s="8"/>
      <c r="D138" s="11"/>
      <c r="E138" s="9"/>
      <c r="F138" s="14"/>
      <c r="G138" s="9"/>
      <c r="H138" s="8"/>
      <c r="I138" s="11"/>
      <c r="J138" s="9"/>
    </row>
    <row r="139" spans="2:10" ht="15.75">
      <c r="B139" s="7"/>
      <c r="C139" s="8"/>
      <c r="D139" s="11"/>
      <c r="E139" s="9"/>
      <c r="F139" s="14"/>
      <c r="G139" s="9"/>
      <c r="H139" s="8"/>
      <c r="I139" s="11"/>
      <c r="J139" s="9"/>
    </row>
    <row r="140" spans="2:10" ht="15.75">
      <c r="B140" s="7"/>
      <c r="C140" s="8"/>
      <c r="D140" s="11"/>
      <c r="E140" s="9"/>
      <c r="F140" s="14"/>
      <c r="G140" s="9"/>
      <c r="H140" s="8"/>
      <c r="I140" s="11"/>
      <c r="J140" s="9"/>
    </row>
    <row r="141" spans="2:10" ht="15.75">
      <c r="B141" s="7"/>
      <c r="C141" s="8"/>
      <c r="D141" s="11"/>
      <c r="E141" s="9"/>
      <c r="F141" s="14"/>
      <c r="G141" s="9"/>
      <c r="H141" s="8"/>
      <c r="I141" s="11"/>
      <c r="J141" s="9"/>
    </row>
    <row r="142" spans="2:10" ht="15.75">
      <c r="B142" s="7"/>
      <c r="C142" s="8"/>
      <c r="D142" s="11"/>
      <c r="E142" s="9"/>
      <c r="F142" s="14"/>
      <c r="G142" s="9"/>
      <c r="H142" s="8"/>
      <c r="I142" s="11"/>
      <c r="J142" s="9"/>
    </row>
    <row r="143" spans="2:10" ht="15.75">
      <c r="B143" s="7"/>
      <c r="C143" s="8"/>
      <c r="D143" s="11"/>
      <c r="E143" s="9"/>
      <c r="F143" s="14"/>
      <c r="G143" s="9"/>
      <c r="H143" s="8"/>
      <c r="I143" s="11"/>
      <c r="J143" s="9"/>
    </row>
    <row r="144" spans="2:10" ht="15.75">
      <c r="B144" s="7"/>
      <c r="C144" s="8"/>
      <c r="D144" s="11"/>
      <c r="E144" s="9"/>
      <c r="F144" s="14"/>
      <c r="G144" s="9"/>
      <c r="H144" s="8"/>
      <c r="I144" s="11"/>
      <c r="J144" s="9"/>
    </row>
    <row r="145" spans="2:10" ht="15.75">
      <c r="B145" s="7"/>
      <c r="C145" s="8"/>
      <c r="D145" s="11"/>
      <c r="E145" s="9"/>
      <c r="F145" s="14"/>
      <c r="G145" s="9"/>
      <c r="H145" s="8"/>
      <c r="I145" s="11"/>
      <c r="J145" s="9"/>
    </row>
    <row r="146" spans="2:10" ht="15.75">
      <c r="B146" s="7"/>
      <c r="C146" s="8"/>
      <c r="D146" s="11"/>
      <c r="E146" s="9"/>
      <c r="F146" s="14"/>
      <c r="G146" s="9"/>
      <c r="H146" s="8"/>
      <c r="I146" s="11"/>
      <c r="J146" s="9"/>
    </row>
    <row r="147" spans="2:10" ht="15.75">
      <c r="B147" s="7"/>
      <c r="C147" s="8"/>
      <c r="D147" s="11"/>
      <c r="E147" s="9"/>
      <c r="F147" s="14"/>
      <c r="G147" s="9"/>
      <c r="H147" s="8"/>
      <c r="I147" s="11"/>
      <c r="J147" s="9"/>
    </row>
    <row r="148" spans="2:10" ht="15.75">
      <c r="B148" s="7"/>
      <c r="C148" s="8"/>
      <c r="D148" s="11"/>
      <c r="E148" s="9"/>
      <c r="F148" s="14"/>
      <c r="G148" s="9"/>
      <c r="H148" s="8"/>
      <c r="I148" s="11"/>
      <c r="J148" s="9"/>
    </row>
    <row r="149" spans="2:10" ht="15.75">
      <c r="B149" s="7"/>
      <c r="C149" s="8"/>
      <c r="D149" s="11"/>
      <c r="E149" s="9"/>
      <c r="F149" s="14"/>
      <c r="G149" s="9"/>
      <c r="H149" s="8"/>
      <c r="I149" s="11"/>
      <c r="J149" s="9"/>
    </row>
    <row r="150" spans="2:10" ht="15.75">
      <c r="B150" s="7"/>
      <c r="C150" s="8"/>
      <c r="D150" s="11"/>
      <c r="E150" s="9"/>
      <c r="F150" s="14"/>
      <c r="G150" s="9"/>
      <c r="H150" s="8"/>
      <c r="I150" s="11"/>
      <c r="J150" s="9"/>
    </row>
    <row r="151" spans="2:10" ht="15.75">
      <c r="B151" s="7"/>
      <c r="C151" s="8"/>
      <c r="D151" s="11"/>
      <c r="E151" s="9"/>
      <c r="F151" s="14"/>
      <c r="G151" s="9"/>
      <c r="H151" s="8"/>
      <c r="I151" s="11"/>
      <c r="J151" s="9"/>
    </row>
    <row r="152" spans="2:10" ht="15.75">
      <c r="B152" s="7"/>
      <c r="C152" s="8"/>
      <c r="D152" s="11"/>
      <c r="E152" s="9"/>
      <c r="F152" s="14"/>
      <c r="G152" s="9"/>
      <c r="H152" s="8"/>
      <c r="I152" s="11"/>
      <c r="J152" s="9"/>
    </row>
    <row r="153" spans="2:10" ht="15.75">
      <c r="B153" s="7"/>
      <c r="C153" s="8"/>
      <c r="D153" s="11"/>
      <c r="E153" s="9"/>
      <c r="F153" s="14"/>
      <c r="G153" s="9"/>
      <c r="H153" s="8"/>
      <c r="I153" s="11"/>
      <c r="J153" s="9"/>
    </row>
    <row r="154" spans="2:10" ht="15.75">
      <c r="B154" s="7"/>
      <c r="C154" s="8"/>
      <c r="D154" s="11"/>
      <c r="E154" s="9"/>
      <c r="F154" s="14"/>
      <c r="G154" s="9"/>
      <c r="H154" s="8"/>
      <c r="I154" s="11"/>
      <c r="J154" s="9"/>
    </row>
    <row r="155" spans="2:10" ht="15.75">
      <c r="B155" s="7"/>
      <c r="C155" s="8"/>
      <c r="D155" s="11"/>
      <c r="E155" s="9"/>
      <c r="F155" s="14"/>
      <c r="G155" s="9"/>
      <c r="H155" s="8"/>
      <c r="I155" s="11"/>
      <c r="J155" s="9"/>
    </row>
    <row r="156" spans="2:10" ht="15.75">
      <c r="B156" s="7"/>
      <c r="C156" s="8"/>
      <c r="D156" s="11"/>
      <c r="E156" s="9"/>
      <c r="F156" s="14"/>
      <c r="G156" s="9"/>
      <c r="H156" s="8"/>
      <c r="I156" s="11"/>
      <c r="J156" s="9"/>
    </row>
    <row r="157" spans="2:10" ht="15.75">
      <c r="B157" s="7"/>
      <c r="C157" s="8"/>
      <c r="D157" s="11"/>
      <c r="E157" s="9"/>
      <c r="F157" s="14"/>
      <c r="G157" s="9"/>
      <c r="H157" s="8"/>
      <c r="I157" s="11"/>
      <c r="J157" s="9"/>
    </row>
    <row r="158" spans="2:10" ht="15.75">
      <c r="B158" s="7"/>
      <c r="C158" s="8"/>
      <c r="D158" s="11"/>
      <c r="E158" s="9"/>
      <c r="F158" s="14"/>
      <c r="G158" s="9"/>
      <c r="H158" s="8"/>
      <c r="I158" s="11"/>
      <c r="J158" s="9"/>
    </row>
    <row r="159" spans="2:10" ht="15.75">
      <c r="B159" s="7"/>
      <c r="C159" s="8"/>
      <c r="D159" s="11"/>
      <c r="E159" s="9"/>
      <c r="F159" s="14"/>
      <c r="G159" s="9"/>
      <c r="H159" s="8"/>
      <c r="I159" s="11"/>
      <c r="J159" s="9"/>
    </row>
    <row r="160" spans="2:10" ht="15.75">
      <c r="B160" s="7"/>
      <c r="C160" s="8"/>
      <c r="D160" s="11"/>
      <c r="E160" s="9"/>
      <c r="F160" s="14"/>
      <c r="G160" s="9"/>
      <c r="H160" s="8"/>
      <c r="I160" s="11"/>
      <c r="J160" s="9"/>
    </row>
    <row r="161" spans="2:10" ht="15.75">
      <c r="B161" s="7"/>
      <c r="C161" s="8"/>
      <c r="D161" s="11"/>
      <c r="E161" s="9"/>
      <c r="F161" s="14"/>
      <c r="G161" s="9"/>
      <c r="H161" s="8"/>
      <c r="I161" s="11"/>
      <c r="J161" s="9"/>
    </row>
    <row r="162" spans="2:10" ht="15.75">
      <c r="B162" s="7"/>
      <c r="C162" s="8"/>
      <c r="D162" s="11"/>
      <c r="E162" s="9"/>
      <c r="F162" s="14"/>
      <c r="G162" s="9"/>
      <c r="H162" s="8"/>
      <c r="I162" s="11"/>
      <c r="J162" s="9"/>
    </row>
    <row r="163" spans="2:10" ht="15.75">
      <c r="B163" s="7"/>
      <c r="C163" s="8"/>
      <c r="D163" s="11"/>
      <c r="E163" s="9"/>
      <c r="F163" s="14"/>
      <c r="G163" s="9"/>
      <c r="H163" s="8"/>
      <c r="I163" s="11"/>
      <c r="J163" s="9"/>
    </row>
    <row r="164" spans="2:10" ht="15.75">
      <c r="B164" s="7"/>
      <c r="C164" s="8"/>
      <c r="D164" s="11"/>
      <c r="E164" s="9"/>
      <c r="F164" s="14"/>
      <c r="G164" s="9"/>
      <c r="H164" s="8"/>
      <c r="I164" s="11"/>
      <c r="J164" s="9"/>
    </row>
    <row r="165" spans="2:10" ht="15.75">
      <c r="B165" s="7"/>
      <c r="C165" s="8"/>
      <c r="D165" s="11"/>
      <c r="E165" s="9"/>
      <c r="F165" s="14"/>
      <c r="G165" s="9"/>
      <c r="H165" s="8"/>
      <c r="I165" s="11"/>
      <c r="J165" s="9"/>
    </row>
    <row r="166" spans="2:10" ht="15.75">
      <c r="B166" s="7"/>
      <c r="C166" s="8"/>
      <c r="D166" s="11"/>
      <c r="E166" s="9"/>
      <c r="F166" s="14"/>
      <c r="G166" s="9"/>
      <c r="H166" s="8"/>
      <c r="I166" s="11"/>
      <c r="J166" s="9"/>
    </row>
    <row r="167" spans="2:10" ht="15.75">
      <c r="B167" s="7"/>
      <c r="C167" s="8"/>
      <c r="D167" s="11"/>
      <c r="E167" s="9"/>
      <c r="F167" s="14"/>
      <c r="G167" s="9"/>
      <c r="H167" s="8"/>
      <c r="I167" s="11"/>
      <c r="J167" s="9"/>
    </row>
    <row r="168" spans="2:10" ht="15.75">
      <c r="B168" s="7"/>
      <c r="C168" s="8"/>
      <c r="D168" s="11"/>
      <c r="E168" s="9"/>
      <c r="F168" s="14"/>
      <c r="G168" s="9"/>
      <c r="H168" s="8"/>
      <c r="I168" s="11"/>
      <c r="J168" s="9"/>
    </row>
    <row r="169" spans="2:10" ht="15.75">
      <c r="B169" s="7"/>
      <c r="C169" s="8"/>
      <c r="D169" s="11"/>
      <c r="E169" s="9"/>
      <c r="F169" s="14"/>
      <c r="G169" s="9"/>
      <c r="H169" s="8"/>
      <c r="I169" s="11"/>
      <c r="J169" s="9"/>
    </row>
    <row r="170" spans="2:10" ht="15.75">
      <c r="B170" s="7"/>
      <c r="C170" s="8"/>
      <c r="D170" s="11"/>
      <c r="E170" s="9"/>
      <c r="F170" s="14"/>
      <c r="G170" s="9"/>
      <c r="H170" s="8"/>
      <c r="I170" s="11"/>
      <c r="J170" s="9"/>
    </row>
    <row r="171" spans="2:10" ht="15.75">
      <c r="B171" s="7"/>
      <c r="C171" s="8"/>
      <c r="D171" s="11"/>
      <c r="E171" s="9"/>
      <c r="F171" s="14"/>
      <c r="G171" s="9"/>
      <c r="H171" s="8"/>
      <c r="I171" s="11"/>
      <c r="J171" s="9"/>
    </row>
    <row r="172" spans="2:10" ht="15.75">
      <c r="B172" s="7"/>
      <c r="C172" s="8"/>
      <c r="D172" s="11"/>
      <c r="E172" s="9"/>
      <c r="F172" s="14"/>
      <c r="G172" s="9"/>
      <c r="H172" s="8"/>
      <c r="I172" s="11"/>
      <c r="J172" s="9"/>
    </row>
    <row r="173" spans="2:10" ht="15.75">
      <c r="B173" s="7"/>
      <c r="C173" s="8"/>
      <c r="D173" s="11"/>
      <c r="E173" s="9"/>
      <c r="F173" s="14"/>
      <c r="G173" s="9"/>
      <c r="H173" s="8"/>
      <c r="I173" s="11"/>
      <c r="J173" s="9"/>
    </row>
    <row r="174" spans="2:10" ht="15.75">
      <c r="B174" s="7"/>
      <c r="C174" s="8"/>
      <c r="D174" s="11"/>
      <c r="E174" s="9"/>
      <c r="F174" s="14"/>
      <c r="G174" s="9"/>
      <c r="H174" s="8"/>
      <c r="I174" s="11"/>
      <c r="J174" s="9"/>
    </row>
    <row r="175" spans="2:10" ht="15.75">
      <c r="B175" s="7"/>
      <c r="C175" s="8"/>
      <c r="D175" s="11"/>
      <c r="E175" s="9"/>
      <c r="F175" s="14"/>
      <c r="G175" s="9"/>
      <c r="H175" s="8"/>
      <c r="I175" s="11"/>
      <c r="J175" s="9"/>
    </row>
    <row r="176" spans="2:10" ht="15.75">
      <c r="B176" s="7"/>
      <c r="C176" s="8"/>
      <c r="D176" s="11"/>
      <c r="E176" s="9"/>
      <c r="F176" s="14"/>
      <c r="G176" s="9"/>
      <c r="H176" s="8"/>
      <c r="I176" s="11"/>
      <c r="J176" s="9"/>
    </row>
    <row r="177" spans="2:10" ht="15.75">
      <c r="B177" s="7"/>
      <c r="C177" s="8"/>
      <c r="D177" s="11"/>
      <c r="E177" s="9"/>
      <c r="F177" s="14"/>
      <c r="G177" s="9"/>
      <c r="H177" s="8"/>
      <c r="I177" s="11"/>
      <c r="J177" s="9"/>
    </row>
    <row r="178" spans="2:10" ht="15.75">
      <c r="B178" s="7"/>
      <c r="C178" s="8"/>
      <c r="D178" s="11"/>
      <c r="E178" s="9"/>
      <c r="F178" s="14"/>
      <c r="G178" s="9"/>
      <c r="H178" s="8"/>
      <c r="I178" s="11"/>
      <c r="J178" s="9"/>
    </row>
    <row r="179" spans="2:10" ht="15.75">
      <c r="B179" s="7"/>
      <c r="C179" s="8"/>
      <c r="D179" s="11"/>
      <c r="E179" s="9"/>
      <c r="F179" s="14"/>
      <c r="G179" s="9"/>
      <c r="H179" s="8"/>
      <c r="I179" s="11"/>
      <c r="J179" s="9"/>
    </row>
    <row r="180" spans="2:10" ht="15.75">
      <c r="B180" s="7"/>
      <c r="C180" s="8"/>
      <c r="D180" s="11"/>
      <c r="E180" s="9"/>
      <c r="F180" s="14"/>
      <c r="G180" s="9"/>
      <c r="H180" s="8"/>
      <c r="I180" s="11"/>
      <c r="J180" s="9"/>
    </row>
    <row r="181" spans="2:10" ht="15.75">
      <c r="B181" s="7"/>
      <c r="C181" s="8"/>
      <c r="D181" s="11"/>
      <c r="E181" s="9"/>
      <c r="F181" s="14"/>
      <c r="G181" s="9"/>
      <c r="H181" s="8"/>
      <c r="I181" s="11"/>
      <c r="J181" s="9"/>
    </row>
    <row r="182" spans="2:10" ht="15.75">
      <c r="B182" s="7"/>
      <c r="C182" s="8"/>
      <c r="D182" s="11"/>
      <c r="E182" s="9"/>
      <c r="F182" s="14"/>
      <c r="G182" s="9"/>
      <c r="H182" s="8"/>
      <c r="I182" s="11"/>
      <c r="J182" s="9"/>
    </row>
    <row r="183" spans="2:10" ht="15.75">
      <c r="B183" s="7"/>
      <c r="C183" s="8"/>
      <c r="D183" s="11"/>
      <c r="E183" s="9"/>
      <c r="F183" s="14"/>
      <c r="G183" s="9"/>
      <c r="H183" s="8"/>
      <c r="I183" s="11"/>
      <c r="J183" s="9"/>
    </row>
    <row r="184" spans="2:10" ht="15.75">
      <c r="B184" s="7"/>
      <c r="C184" s="8"/>
      <c r="D184" s="11"/>
      <c r="E184" s="9"/>
      <c r="F184" s="14"/>
      <c r="G184" s="9"/>
      <c r="H184" s="8"/>
      <c r="I184" s="11"/>
      <c r="J184" s="9"/>
    </row>
    <row r="185" spans="2:10" ht="15.75">
      <c r="B185" s="7"/>
      <c r="C185" s="8"/>
      <c r="D185" s="11"/>
      <c r="E185" s="9"/>
      <c r="F185" s="14"/>
      <c r="G185" s="9"/>
      <c r="H185" s="8"/>
      <c r="I185" s="11"/>
      <c r="J185" s="9"/>
    </row>
    <row r="186" spans="2:10" ht="15.75">
      <c r="B186" s="7"/>
      <c r="C186" s="8"/>
      <c r="D186" s="11"/>
      <c r="E186" s="9"/>
      <c r="F186" s="14"/>
      <c r="G186" s="9"/>
      <c r="H186" s="8"/>
      <c r="I186" s="11"/>
      <c r="J186" s="9"/>
    </row>
    <row r="187" spans="2:10" ht="15.75">
      <c r="B187" s="7"/>
      <c r="C187" s="8"/>
      <c r="D187" s="11"/>
      <c r="E187" s="9"/>
      <c r="F187" s="14"/>
      <c r="G187" s="9"/>
      <c r="H187" s="8"/>
      <c r="I187" s="11"/>
      <c r="J187" s="9"/>
    </row>
    <row r="188" spans="2:10" ht="15.75">
      <c r="B188" s="7"/>
      <c r="C188" s="8"/>
      <c r="D188" s="11"/>
      <c r="E188" s="9"/>
      <c r="F188" s="14"/>
      <c r="G188" s="9"/>
      <c r="H188" s="8"/>
      <c r="I188" s="11"/>
      <c r="J188" s="9"/>
    </row>
    <row r="189" spans="2:10" ht="15.75">
      <c r="B189" s="7"/>
      <c r="C189" s="8"/>
      <c r="D189" s="11"/>
      <c r="E189" s="9"/>
      <c r="F189" s="14"/>
      <c r="G189" s="9"/>
      <c r="H189" s="8"/>
      <c r="I189" s="11"/>
      <c r="J189" s="9"/>
    </row>
    <row r="190" spans="2:10" ht="15.75">
      <c r="B190" s="7"/>
      <c r="C190" s="8"/>
      <c r="D190" s="11"/>
      <c r="E190" s="9"/>
      <c r="F190" s="14"/>
      <c r="G190" s="9"/>
      <c r="H190" s="8"/>
      <c r="I190" s="11"/>
      <c r="J190" s="9"/>
    </row>
    <row r="191" spans="2:10" ht="15.75">
      <c r="B191" s="7"/>
      <c r="C191" s="8"/>
      <c r="D191" s="11"/>
      <c r="E191" s="9"/>
      <c r="F191" s="14"/>
      <c r="G191" s="9"/>
      <c r="H191" s="8"/>
      <c r="I191" s="11"/>
      <c r="J191" s="9"/>
    </row>
    <row r="192" spans="2:10" ht="15.75">
      <c r="B192" s="7"/>
      <c r="C192" s="8"/>
      <c r="D192" s="11"/>
      <c r="E192" s="9"/>
      <c r="F192" s="14"/>
      <c r="G192" s="9"/>
      <c r="H192" s="8"/>
      <c r="I192" s="11"/>
      <c r="J192" s="9"/>
    </row>
    <row r="193" spans="2:10" ht="15.75">
      <c r="B193" s="7"/>
      <c r="C193" s="8"/>
      <c r="D193" s="11"/>
      <c r="E193" s="9"/>
      <c r="F193" s="14"/>
      <c r="G193" s="9"/>
      <c r="H193" s="8"/>
      <c r="I193" s="11"/>
      <c r="J193" s="9"/>
    </row>
    <row r="194" spans="2:10" ht="15.75">
      <c r="B194" s="7"/>
      <c r="C194" s="8"/>
      <c r="D194" s="11"/>
      <c r="E194" s="9"/>
      <c r="F194" s="14"/>
      <c r="G194" s="9"/>
      <c r="H194" s="8"/>
      <c r="I194" s="11"/>
      <c r="J194" s="9"/>
    </row>
    <row r="195" spans="2:10" ht="15.75">
      <c r="B195" s="7"/>
      <c r="C195" s="8"/>
      <c r="D195" s="11"/>
      <c r="E195" s="9"/>
      <c r="F195" s="14"/>
      <c r="G195" s="9"/>
      <c r="H195" s="8"/>
      <c r="I195" s="11"/>
      <c r="J195" s="9"/>
    </row>
    <row r="196" spans="2:10" ht="15.75">
      <c r="B196" s="7"/>
      <c r="C196" s="8"/>
      <c r="D196" s="11"/>
      <c r="E196" s="9"/>
      <c r="F196" s="14"/>
      <c r="G196" s="9"/>
      <c r="H196" s="8"/>
      <c r="I196" s="11"/>
      <c r="J196" s="9"/>
    </row>
    <row r="197" spans="2:10" ht="15.75">
      <c r="B197" s="7"/>
      <c r="C197" s="8"/>
      <c r="D197" s="11"/>
      <c r="E197" s="9"/>
      <c r="F197" s="14"/>
      <c r="G197" s="9"/>
      <c r="H197" s="8"/>
      <c r="I197" s="11"/>
      <c r="J197" s="9"/>
    </row>
    <row r="198" spans="2:10" ht="15.75">
      <c r="B198" s="7"/>
      <c r="C198" s="8"/>
      <c r="D198" s="11"/>
      <c r="E198" s="9"/>
      <c r="F198" s="14"/>
      <c r="G198" s="9"/>
      <c r="H198" s="8"/>
      <c r="I198" s="11"/>
      <c r="J198" s="9"/>
    </row>
    <row r="199" spans="2:10" ht="15.75">
      <c r="B199" s="7"/>
      <c r="C199" s="8"/>
      <c r="D199" s="11"/>
      <c r="E199" s="9"/>
      <c r="F199" s="14"/>
      <c r="G199" s="9"/>
      <c r="H199" s="8"/>
      <c r="I199" s="11"/>
      <c r="J199" s="9"/>
    </row>
    <row r="200" spans="2:10" ht="15.75">
      <c r="B200" s="7"/>
      <c r="C200" s="8"/>
      <c r="D200" s="11"/>
      <c r="E200" s="9"/>
      <c r="F200" s="14"/>
      <c r="G200" s="9"/>
      <c r="H200" s="8"/>
      <c r="I200" s="11"/>
      <c r="J200" s="9"/>
    </row>
    <row r="201" spans="2:10" ht="15.75">
      <c r="B201" s="7"/>
      <c r="C201" s="8"/>
      <c r="D201" s="11"/>
      <c r="E201" s="9"/>
      <c r="F201" s="14"/>
      <c r="G201" s="9"/>
      <c r="H201" s="8"/>
      <c r="I201" s="11"/>
      <c r="J201" s="9"/>
    </row>
    <row r="202" spans="2:10" ht="15.75">
      <c r="B202" s="7"/>
      <c r="C202" s="8"/>
      <c r="D202" s="11"/>
      <c r="E202" s="9"/>
      <c r="F202" s="14"/>
      <c r="G202" s="9"/>
      <c r="H202" s="8"/>
      <c r="I202" s="11"/>
      <c r="J202" s="9"/>
    </row>
    <row r="203" spans="2:10" ht="15.75">
      <c r="B203" s="7"/>
      <c r="C203" s="8"/>
      <c r="D203" s="11"/>
      <c r="E203" s="9"/>
      <c r="F203" s="14"/>
      <c r="G203" s="9"/>
      <c r="H203" s="8"/>
      <c r="I203" s="11"/>
      <c r="J203" s="9"/>
    </row>
    <row r="204" spans="2:10" ht="15.75">
      <c r="B204" s="7"/>
      <c r="C204" s="8"/>
      <c r="D204" s="11"/>
      <c r="E204" s="9"/>
      <c r="F204" s="14"/>
      <c r="G204" s="9"/>
      <c r="H204" s="8"/>
      <c r="I204" s="11"/>
      <c r="J204" s="9"/>
    </row>
    <row r="205" spans="2:10" ht="15.75">
      <c r="B205" s="7"/>
      <c r="C205" s="8"/>
      <c r="D205" s="11"/>
      <c r="E205" s="9"/>
      <c r="F205" s="14"/>
      <c r="G205" s="9"/>
      <c r="H205" s="8"/>
      <c r="I205" s="11"/>
      <c r="J205" s="9"/>
    </row>
    <row r="206" spans="2:10" ht="15.75">
      <c r="B206" s="7"/>
      <c r="C206" s="8"/>
      <c r="D206" s="11"/>
      <c r="E206" s="9"/>
      <c r="F206" s="14"/>
      <c r="G206" s="9"/>
      <c r="H206" s="8"/>
      <c r="I206" s="11"/>
      <c r="J206" s="9"/>
    </row>
    <row r="207" spans="2:10" ht="15.75">
      <c r="B207" s="7"/>
      <c r="C207" s="8"/>
      <c r="D207" s="11"/>
      <c r="E207" s="9"/>
      <c r="F207" s="14"/>
      <c r="G207" s="9"/>
      <c r="H207" s="8"/>
      <c r="I207" s="11"/>
      <c r="J207" s="9"/>
    </row>
    <row r="208" spans="2:10" ht="15.75">
      <c r="B208" s="7"/>
      <c r="C208" s="8"/>
      <c r="D208" s="11"/>
      <c r="E208" s="9"/>
      <c r="F208" s="14"/>
      <c r="G208" s="9"/>
      <c r="H208" s="8"/>
      <c r="I208" s="11"/>
      <c r="J208" s="9"/>
    </row>
    <row r="209" spans="2:10" ht="15.75">
      <c r="B209" s="7"/>
      <c r="C209" s="8"/>
      <c r="D209" s="11"/>
      <c r="E209" s="9"/>
      <c r="F209" s="14"/>
      <c r="G209" s="9"/>
      <c r="H209" s="8"/>
      <c r="I209" s="11"/>
      <c r="J209" s="9"/>
    </row>
    <row r="210" spans="2:10" ht="15.75">
      <c r="B210" s="7"/>
      <c r="C210" s="8"/>
      <c r="D210" s="11"/>
      <c r="E210" s="9"/>
      <c r="F210" s="14"/>
      <c r="G210" s="9"/>
      <c r="H210" s="8"/>
      <c r="I210" s="11"/>
      <c r="J210" s="9"/>
    </row>
    <row r="211" spans="2:10" ht="15.75">
      <c r="B211" s="7"/>
      <c r="C211" s="8"/>
      <c r="D211" s="11"/>
      <c r="E211" s="9"/>
      <c r="F211" s="14"/>
      <c r="G211" s="9"/>
      <c r="H211" s="8"/>
      <c r="I211" s="11"/>
      <c r="J211" s="9"/>
    </row>
    <row r="212" spans="2:10" ht="15.75">
      <c r="B212" s="7"/>
      <c r="C212" s="8"/>
      <c r="D212" s="11"/>
      <c r="E212" s="9"/>
      <c r="F212" s="14"/>
      <c r="G212" s="9"/>
      <c r="H212" s="8"/>
      <c r="I212" s="11"/>
      <c r="J212" s="9"/>
    </row>
    <row r="213" spans="2:10" ht="15.75">
      <c r="B213" s="7"/>
      <c r="C213" s="8"/>
      <c r="D213" s="11"/>
      <c r="E213" s="9"/>
      <c r="F213" s="14"/>
      <c r="G213" s="9"/>
      <c r="H213" s="8"/>
      <c r="I213" s="11"/>
      <c r="J213" s="9"/>
    </row>
    <row r="214" spans="2:10" ht="15.75">
      <c r="B214" s="7"/>
      <c r="C214" s="8"/>
      <c r="D214" s="11"/>
      <c r="E214" s="9"/>
      <c r="F214" s="14"/>
      <c r="G214" s="9"/>
      <c r="H214" s="8"/>
      <c r="I214" s="11"/>
      <c r="J214" s="9"/>
    </row>
    <row r="215" spans="2:10" ht="15.75">
      <c r="B215" s="7"/>
      <c r="C215" s="8"/>
      <c r="D215" s="11"/>
      <c r="E215" s="9"/>
      <c r="F215" s="14"/>
      <c r="G215" s="9"/>
      <c r="H215" s="8"/>
      <c r="I215" s="11"/>
      <c r="J215" s="9"/>
    </row>
    <row r="216" spans="2:10" ht="15.75">
      <c r="B216" s="7"/>
      <c r="C216" s="8"/>
      <c r="D216" s="11"/>
      <c r="E216" s="9"/>
      <c r="F216" s="14"/>
      <c r="G216" s="9"/>
      <c r="H216" s="8"/>
      <c r="I216" s="11"/>
      <c r="J216" s="9"/>
    </row>
    <row r="217" spans="2:10" ht="15.75">
      <c r="B217" s="7"/>
      <c r="C217" s="8"/>
      <c r="D217" s="11"/>
      <c r="E217" s="9"/>
      <c r="F217" s="14"/>
      <c r="G217" s="9"/>
      <c r="H217" s="8"/>
      <c r="I217" s="11"/>
      <c r="J217" s="9"/>
    </row>
    <row r="218" spans="2:10" ht="15.75">
      <c r="B218" s="7"/>
      <c r="C218" s="8"/>
      <c r="D218" s="11"/>
      <c r="E218" s="9"/>
      <c r="F218" s="14"/>
      <c r="G218" s="9"/>
      <c r="H218" s="8"/>
      <c r="I218" s="11"/>
      <c r="J218" s="9"/>
    </row>
    <row r="219" spans="2:10" ht="15.75">
      <c r="B219" s="7"/>
      <c r="C219" s="8"/>
      <c r="D219" s="11"/>
      <c r="E219" s="9"/>
      <c r="F219" s="14"/>
      <c r="G219" s="9"/>
      <c r="H219" s="8"/>
      <c r="I219" s="11"/>
      <c r="J219" s="9"/>
    </row>
    <row r="220" spans="2:10" ht="15.75">
      <c r="B220" s="7"/>
      <c r="C220" s="8"/>
      <c r="D220" s="11"/>
      <c r="E220" s="9"/>
      <c r="F220" s="14"/>
      <c r="G220" s="9"/>
      <c r="H220" s="8"/>
      <c r="I220" s="11"/>
      <c r="J220" s="9"/>
    </row>
    <row r="221" spans="2:10" ht="15.75">
      <c r="B221" s="7"/>
      <c r="C221" s="8"/>
      <c r="D221" s="11"/>
      <c r="E221" s="9"/>
      <c r="F221" s="14"/>
      <c r="G221" s="9"/>
      <c r="H221" s="8"/>
      <c r="I221" s="11"/>
      <c r="J221" s="9"/>
    </row>
    <row r="222" spans="2:10" ht="15.75">
      <c r="B222" s="7"/>
      <c r="C222" s="8"/>
      <c r="D222" s="11"/>
      <c r="E222" s="9"/>
      <c r="F222" s="14"/>
      <c r="G222" s="9"/>
      <c r="H222" s="8"/>
      <c r="I222" s="11"/>
      <c r="J222" s="9"/>
    </row>
    <row r="223" spans="2:10" ht="15.75">
      <c r="B223" s="7"/>
      <c r="C223" s="8"/>
      <c r="D223" s="11"/>
      <c r="E223" s="9"/>
      <c r="F223" s="14"/>
      <c r="G223" s="9"/>
      <c r="H223" s="8"/>
      <c r="I223" s="11"/>
      <c r="J223" s="9"/>
    </row>
    <row r="224" spans="2:10" ht="15.75">
      <c r="B224" s="7"/>
      <c r="C224" s="8"/>
      <c r="D224" s="11"/>
      <c r="E224" s="9"/>
      <c r="F224" s="14"/>
      <c r="G224" s="9"/>
      <c r="H224" s="8"/>
      <c r="I224" s="11"/>
      <c r="J224" s="9"/>
    </row>
    <row r="225" spans="2:10" ht="15.75">
      <c r="B225" s="7"/>
      <c r="C225" s="8"/>
      <c r="D225" s="11"/>
      <c r="E225" s="9"/>
      <c r="F225" s="14"/>
      <c r="G225" s="9"/>
      <c r="H225" s="8"/>
      <c r="I225" s="11"/>
      <c r="J225" s="9"/>
    </row>
    <row r="226" spans="2:10" ht="15.75">
      <c r="B226" s="7"/>
      <c r="C226" s="8"/>
      <c r="D226" s="11"/>
      <c r="E226" s="9"/>
      <c r="F226" s="14"/>
      <c r="G226" s="9"/>
      <c r="H226" s="8"/>
      <c r="I226" s="11"/>
      <c r="J226" s="9"/>
    </row>
    <row r="227" spans="2:10" ht="15.75">
      <c r="B227" s="7"/>
      <c r="C227" s="8"/>
      <c r="D227" s="11"/>
      <c r="E227" s="9"/>
      <c r="F227" s="14"/>
      <c r="G227" s="9"/>
      <c r="H227" s="8"/>
      <c r="I227" s="11"/>
      <c r="J227" s="9"/>
    </row>
    <row r="228" spans="2:10" ht="15.75">
      <c r="B228" s="7"/>
      <c r="C228" s="8"/>
      <c r="D228" s="11"/>
      <c r="E228" s="9"/>
      <c r="F228" s="14"/>
      <c r="G228" s="9"/>
      <c r="H228" s="8"/>
      <c r="I228" s="11"/>
      <c r="J228" s="9"/>
    </row>
    <row r="229" spans="2:10" ht="15.75">
      <c r="B229" s="7"/>
      <c r="C229" s="8"/>
      <c r="D229" s="11"/>
      <c r="E229" s="9"/>
      <c r="F229" s="14"/>
      <c r="G229" s="9"/>
      <c r="H229" s="8"/>
      <c r="I229" s="11"/>
      <c r="J229" s="9"/>
    </row>
  </sheetData>
  <sheetProtection formatRows="0" insertRows="0" deleteRows="0" selectLockedCells="1"/>
  <mergeCells count="24">
    <mergeCell ref="B39:E39"/>
    <mergeCell ref="B15:K15"/>
    <mergeCell ref="B41:E41"/>
    <mergeCell ref="B21:K21"/>
    <mergeCell ref="B20:E20"/>
    <mergeCell ref="G20:J20"/>
    <mergeCell ref="B34:E34"/>
    <mergeCell ref="G34:J34"/>
    <mergeCell ref="B46:D46"/>
    <mergeCell ref="E35:F35"/>
    <mergeCell ref="B38:E38"/>
    <mergeCell ref="J35:K35"/>
    <mergeCell ref="C5:D5"/>
    <mergeCell ref="G6:H6"/>
    <mergeCell ref="C6:D6"/>
    <mergeCell ref="B14:E14"/>
    <mergeCell ref="B9:K9"/>
    <mergeCell ref="B40:E40"/>
    <mergeCell ref="B3:K3"/>
    <mergeCell ref="A1:J1"/>
    <mergeCell ref="A2:K2"/>
    <mergeCell ref="G14:J14"/>
    <mergeCell ref="I5:K5"/>
    <mergeCell ref="I6:K6"/>
  </mergeCells>
  <dataValidations count="1">
    <dataValidation type="list" allowBlank="1" showInputMessage="1" showErrorMessage="1" sqref="G10:G13 G32:G33 G22 G16:G19">
      <formula1>Труба_медная</formula1>
    </dataValidation>
  </dataValidations>
  <printOptions horizontalCentered="1"/>
  <pageMargins left="0.1968503937007874" right="0.1968503937007874" top="1.0236220472440944" bottom="0.7480314960629921" header="0.2755905511811024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6.7109375" style="0" customWidth="1"/>
    <col min="2" max="2" width="39.7109375" style="0" customWidth="1"/>
    <col min="5" max="5" width="11.8515625" style="0" customWidth="1"/>
    <col min="6" max="6" width="12.421875" style="0" customWidth="1"/>
    <col min="7" max="7" width="31.7109375" style="0" customWidth="1"/>
    <col min="11" max="11" width="12.8515625" style="0" customWidth="1"/>
  </cols>
  <sheetData>
    <row r="1" spans="1:11" ht="20.25">
      <c r="A1" s="112" t="s">
        <v>12</v>
      </c>
      <c r="B1" s="113"/>
      <c r="C1" s="113"/>
      <c r="D1" s="113"/>
      <c r="E1" s="113"/>
      <c r="F1" s="113"/>
      <c r="G1" s="113"/>
      <c r="H1" s="113"/>
      <c r="I1" s="113"/>
      <c r="J1" s="113"/>
      <c r="K1" s="69"/>
    </row>
    <row r="2" spans="1:11" ht="20.25">
      <c r="A2" s="114" t="s">
        <v>37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ht="20.25">
      <c r="A3" s="70"/>
      <c r="B3" s="110" t="s">
        <v>38</v>
      </c>
      <c r="C3" s="110"/>
      <c r="D3" s="110"/>
      <c r="E3" s="110"/>
      <c r="F3" s="110"/>
      <c r="G3" s="110"/>
      <c r="H3" s="110"/>
      <c r="I3" s="110"/>
      <c r="J3" s="110"/>
      <c r="K3" s="111"/>
    </row>
    <row r="4" spans="1:11" ht="19.5" thickBot="1">
      <c r="A4" s="2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21" thickBot="1">
      <c r="A5" s="2"/>
      <c r="B5" s="17" t="s">
        <v>19</v>
      </c>
      <c r="C5" s="125">
        <v>60</v>
      </c>
      <c r="D5" s="126"/>
      <c r="E5" s="10"/>
      <c r="F5" s="13"/>
      <c r="G5" s="50"/>
      <c r="H5" s="50"/>
      <c r="I5" s="118"/>
      <c r="J5" s="118"/>
      <c r="K5" s="118"/>
    </row>
    <row r="6" spans="1:11" ht="21" thickBot="1">
      <c r="A6" s="2"/>
      <c r="B6" s="51" t="s">
        <v>20</v>
      </c>
      <c r="C6" s="129"/>
      <c r="D6" s="130"/>
      <c r="E6" s="10"/>
      <c r="F6" s="13"/>
      <c r="G6" s="127" t="s">
        <v>10</v>
      </c>
      <c r="H6" s="128"/>
      <c r="I6" s="119">
        <f>F42</f>
        <v>0</v>
      </c>
      <c r="J6" s="120"/>
      <c r="K6" s="121"/>
    </row>
    <row r="7" spans="1:11" ht="18">
      <c r="A7" s="15"/>
      <c r="B7" s="16"/>
      <c r="C7" s="16"/>
      <c r="D7" s="18"/>
      <c r="E7" s="16"/>
      <c r="F7" s="19"/>
      <c r="G7" s="16"/>
      <c r="H7" s="16"/>
      <c r="I7" s="18"/>
      <c r="J7" s="16"/>
      <c r="K7" s="19"/>
    </row>
    <row r="8" spans="1:11" ht="31.5">
      <c r="A8" s="58" t="s">
        <v>11</v>
      </c>
      <c r="B8" s="59" t="s">
        <v>0</v>
      </c>
      <c r="C8" s="58" t="s">
        <v>1</v>
      </c>
      <c r="D8" s="60" t="s">
        <v>2</v>
      </c>
      <c r="E8" s="61" t="s">
        <v>3</v>
      </c>
      <c r="F8" s="62" t="s">
        <v>4</v>
      </c>
      <c r="G8" s="63" t="s">
        <v>5</v>
      </c>
      <c r="H8" s="63" t="s">
        <v>1</v>
      </c>
      <c r="I8" s="60" t="s">
        <v>2</v>
      </c>
      <c r="J8" s="64" t="s">
        <v>3</v>
      </c>
      <c r="K8" s="65" t="s">
        <v>4</v>
      </c>
    </row>
    <row r="9" spans="1:11" ht="20.25">
      <c r="A9" s="91"/>
      <c r="B9" s="135" t="s">
        <v>39</v>
      </c>
      <c r="C9" s="135"/>
      <c r="D9" s="135"/>
      <c r="E9" s="135"/>
      <c r="F9" s="135"/>
      <c r="G9" s="135"/>
      <c r="H9" s="135"/>
      <c r="I9" s="135"/>
      <c r="J9" s="135"/>
      <c r="K9" s="135"/>
    </row>
    <row r="10" spans="1:11" ht="47.25">
      <c r="A10" s="91"/>
      <c r="B10" s="89" t="s">
        <v>41</v>
      </c>
      <c r="C10" s="44" t="s">
        <v>40</v>
      </c>
      <c r="D10" s="46">
        <v>5</v>
      </c>
      <c r="E10" s="46">
        <v>3500</v>
      </c>
      <c r="F10" s="46">
        <f>E10*D10</f>
        <v>17500</v>
      </c>
      <c r="G10" s="43" t="s">
        <v>43</v>
      </c>
      <c r="H10" s="44" t="s">
        <v>21</v>
      </c>
      <c r="I10" s="46">
        <v>300</v>
      </c>
      <c r="J10" s="46">
        <v>12</v>
      </c>
      <c r="K10" s="46">
        <f>J10*I10</f>
        <v>3600</v>
      </c>
    </row>
    <row r="11" spans="1:11" ht="31.5">
      <c r="A11" s="91"/>
      <c r="B11" s="89" t="s">
        <v>56</v>
      </c>
      <c r="C11" s="44" t="s">
        <v>40</v>
      </c>
      <c r="D11" s="46">
        <v>2</v>
      </c>
      <c r="E11" s="46">
        <v>30500</v>
      </c>
      <c r="F11" s="46">
        <f>E11*D11</f>
        <v>61000</v>
      </c>
      <c r="G11" s="43" t="s">
        <v>42</v>
      </c>
      <c r="H11" s="44" t="s">
        <v>40</v>
      </c>
      <c r="I11" s="46">
        <v>3</v>
      </c>
      <c r="J11" s="46">
        <v>5600</v>
      </c>
      <c r="K11" s="46">
        <f>J11*I11</f>
        <v>16800</v>
      </c>
    </row>
    <row r="12" spans="1:11" ht="15.75">
      <c r="A12" s="91"/>
      <c r="B12" s="89"/>
      <c r="C12" s="44"/>
      <c r="D12" s="46"/>
      <c r="E12" s="46"/>
      <c r="F12" s="46"/>
      <c r="G12" s="43" t="s">
        <v>52</v>
      </c>
      <c r="H12" s="44" t="s">
        <v>6</v>
      </c>
      <c r="I12" s="46">
        <v>50</v>
      </c>
      <c r="J12" s="46">
        <v>95</v>
      </c>
      <c r="K12" s="46">
        <f>J12*I12</f>
        <v>4750</v>
      </c>
    </row>
    <row r="13" spans="1:11" ht="15.75">
      <c r="A13" s="91"/>
      <c r="B13" s="131" t="s">
        <v>7</v>
      </c>
      <c r="C13" s="131"/>
      <c r="D13" s="131"/>
      <c r="E13" s="132"/>
      <c r="F13" s="48">
        <f>SUM(F10:F12)</f>
        <v>78500</v>
      </c>
      <c r="G13" s="137" t="s">
        <v>7</v>
      </c>
      <c r="H13" s="138"/>
      <c r="I13" s="138"/>
      <c r="J13" s="139"/>
      <c r="K13" s="48">
        <f>SUM(K10:K12)</f>
        <v>25150</v>
      </c>
    </row>
  </sheetData>
  <sheetProtection/>
  <mergeCells count="11">
    <mergeCell ref="A1:J1"/>
    <mergeCell ref="A2:K2"/>
    <mergeCell ref="B3:K3"/>
    <mergeCell ref="C5:D5"/>
    <mergeCell ref="I5:K5"/>
    <mergeCell ref="C6:D6"/>
    <mergeCell ref="G6:H6"/>
    <mergeCell ref="I6:K6"/>
    <mergeCell ref="B9:K9"/>
    <mergeCell ref="B13:E13"/>
    <mergeCell ref="G13:J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R201"/>
  <sheetViews>
    <sheetView zoomScalePageLayoutView="0" workbookViewId="0" topLeftCell="A1">
      <selection activeCell="A4" sqref="A4:AR19"/>
    </sheetView>
  </sheetViews>
  <sheetFormatPr defaultColWidth="9.140625" defaultRowHeight="12.75" outlineLevelRow="1"/>
  <cols>
    <col min="1" max="1" width="8.57421875" style="2" customWidth="1"/>
    <col min="2" max="2" width="37.57421875" style="5" customWidth="1"/>
    <col min="3" max="3" width="9.140625" style="3" customWidth="1"/>
    <col min="4" max="4" width="10.7109375" style="6" customWidth="1"/>
    <col min="5" max="5" width="2.140625" style="12" bestFit="1" customWidth="1"/>
    <col min="6" max="13" width="2.140625" style="1" bestFit="1" customWidth="1"/>
    <col min="14" max="25" width="3.28125" style="1" bestFit="1" customWidth="1"/>
    <col min="26" max="44" width="3.28125" style="2" bestFit="1" customWidth="1"/>
    <col min="45" max="16384" width="9.140625" style="2" customWidth="1"/>
  </cols>
  <sheetData>
    <row r="4" spans="1:44" s="99" customFormat="1" ht="15.75" outlineLevel="1">
      <c r="A4" s="97" t="s">
        <v>11</v>
      </c>
      <c r="B4" s="98" t="s">
        <v>0</v>
      </c>
      <c r="C4" s="97" t="s">
        <v>1</v>
      </c>
      <c r="D4" s="100" t="s">
        <v>2</v>
      </c>
      <c r="E4" s="103">
        <v>1</v>
      </c>
      <c r="F4" s="103">
        <v>2</v>
      </c>
      <c r="G4" s="103">
        <v>3</v>
      </c>
      <c r="H4" s="103">
        <v>4</v>
      </c>
      <c r="I4" s="103">
        <v>5</v>
      </c>
      <c r="J4" s="103">
        <v>6</v>
      </c>
      <c r="K4" s="103">
        <v>7</v>
      </c>
      <c r="L4" s="103">
        <v>8</v>
      </c>
      <c r="M4" s="103">
        <v>9</v>
      </c>
      <c r="N4" s="103">
        <v>10</v>
      </c>
      <c r="O4" s="103">
        <v>11</v>
      </c>
      <c r="P4" s="103">
        <v>12</v>
      </c>
      <c r="Q4" s="103">
        <v>13</v>
      </c>
      <c r="R4" s="103">
        <v>14</v>
      </c>
      <c r="S4" s="103">
        <v>15</v>
      </c>
      <c r="T4" s="103">
        <v>16</v>
      </c>
      <c r="U4" s="103">
        <v>17</v>
      </c>
      <c r="V4" s="103">
        <v>18</v>
      </c>
      <c r="W4" s="103">
        <v>19</v>
      </c>
      <c r="X4" s="103">
        <v>20</v>
      </c>
      <c r="Y4" s="103">
        <v>21</v>
      </c>
      <c r="Z4" s="103">
        <v>22</v>
      </c>
      <c r="AA4" s="103">
        <v>23</v>
      </c>
      <c r="AB4" s="103">
        <v>24</v>
      </c>
      <c r="AC4" s="103">
        <v>25</v>
      </c>
      <c r="AD4" s="103">
        <v>26</v>
      </c>
      <c r="AE4" s="103">
        <v>27</v>
      </c>
      <c r="AF4" s="103">
        <v>28</v>
      </c>
      <c r="AG4" s="103">
        <v>29</v>
      </c>
      <c r="AH4" s="103">
        <v>30</v>
      </c>
      <c r="AI4" s="103">
        <v>31</v>
      </c>
      <c r="AJ4" s="103">
        <v>32</v>
      </c>
      <c r="AK4" s="103">
        <v>33</v>
      </c>
      <c r="AL4" s="103">
        <v>34</v>
      </c>
      <c r="AM4" s="103">
        <v>35</v>
      </c>
      <c r="AN4" s="103">
        <v>36</v>
      </c>
      <c r="AO4" s="103">
        <v>37</v>
      </c>
      <c r="AP4" s="103">
        <v>38</v>
      </c>
      <c r="AQ4" s="103">
        <v>39</v>
      </c>
      <c r="AR4" s="103">
        <v>40</v>
      </c>
    </row>
    <row r="5" spans="1:44" ht="20.25" outlineLevel="1">
      <c r="A5" s="90"/>
      <c r="B5" s="133" t="s">
        <v>30</v>
      </c>
      <c r="C5" s="133"/>
      <c r="D5" s="133"/>
      <c r="E5" s="104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</row>
    <row r="6" spans="1:44" ht="20.25" outlineLevel="1">
      <c r="A6" s="90"/>
      <c r="B6" s="89" t="s">
        <v>44</v>
      </c>
      <c r="C6" s="44" t="s">
        <v>6</v>
      </c>
      <c r="D6" s="101">
        <v>210</v>
      </c>
      <c r="E6" s="106"/>
      <c r="F6" s="107"/>
      <c r="G6" s="107"/>
      <c r="H6" s="107"/>
      <c r="I6" s="107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</row>
    <row r="7" spans="1:44" ht="15.75" outlineLevel="1">
      <c r="A7" s="91"/>
      <c r="B7" s="89" t="s">
        <v>36</v>
      </c>
      <c r="C7" s="44" t="s">
        <v>6</v>
      </c>
      <c r="D7" s="101">
        <v>210</v>
      </c>
      <c r="E7" s="47"/>
      <c r="F7" s="93"/>
      <c r="G7" s="93"/>
      <c r="H7" s="93"/>
      <c r="I7" s="93"/>
      <c r="J7" s="107"/>
      <c r="K7" s="107"/>
      <c r="L7" s="107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</row>
    <row r="8" spans="1:44" ht="31.5" outlineLevel="1">
      <c r="A8" s="91"/>
      <c r="B8" s="89" t="s">
        <v>45</v>
      </c>
      <c r="C8" s="44" t="s">
        <v>6</v>
      </c>
      <c r="D8" s="101">
        <v>210</v>
      </c>
      <c r="E8" s="47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107"/>
      <c r="Y8" s="107"/>
      <c r="Z8" s="107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</row>
    <row r="9" spans="1:44" ht="20.25" outlineLevel="1">
      <c r="A9" s="90"/>
      <c r="B9" s="135" t="s">
        <v>18</v>
      </c>
      <c r="C9" s="135"/>
      <c r="D9" s="135"/>
      <c r="E9" s="105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</row>
    <row r="10" spans="1:44" ht="31.5" outlineLevel="1">
      <c r="A10" s="90"/>
      <c r="B10" s="89" t="s">
        <v>50</v>
      </c>
      <c r="C10" s="44" t="s">
        <v>6</v>
      </c>
      <c r="D10" s="101">
        <v>338</v>
      </c>
      <c r="E10" s="108"/>
      <c r="F10" s="107"/>
      <c r="G10" s="107"/>
      <c r="H10" s="107"/>
      <c r="I10" s="107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</row>
    <row r="11" spans="1:44" ht="36.75" customHeight="1" outlineLevel="1">
      <c r="A11" s="93"/>
      <c r="B11" s="89" t="s">
        <v>49</v>
      </c>
      <c r="C11" s="44" t="s">
        <v>6</v>
      </c>
      <c r="D11" s="101">
        <v>338</v>
      </c>
      <c r="E11" s="47"/>
      <c r="F11" s="105"/>
      <c r="G11" s="93"/>
      <c r="H11" s="93"/>
      <c r="I11" s="93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</row>
    <row r="12" spans="1:44" ht="34.5" customHeight="1" outlineLevel="1">
      <c r="A12" s="90"/>
      <c r="B12" s="89" t="s">
        <v>25</v>
      </c>
      <c r="C12" s="44" t="s">
        <v>6</v>
      </c>
      <c r="D12" s="101">
        <v>225</v>
      </c>
      <c r="E12" s="47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107"/>
      <c r="AF12" s="107"/>
      <c r="AG12" s="107"/>
      <c r="AH12" s="107"/>
      <c r="AI12" s="107"/>
      <c r="AJ12" s="107"/>
      <c r="AK12" s="93"/>
      <c r="AL12" s="93"/>
      <c r="AM12" s="93"/>
      <c r="AN12" s="93"/>
      <c r="AO12" s="93"/>
      <c r="AP12" s="93"/>
      <c r="AQ12" s="93"/>
      <c r="AR12" s="93"/>
    </row>
    <row r="13" spans="1:44" ht="20.25" outlineLevel="1">
      <c r="A13" s="90"/>
      <c r="B13" s="135" t="s">
        <v>35</v>
      </c>
      <c r="C13" s="135"/>
      <c r="D13" s="135"/>
      <c r="E13" s="105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</row>
    <row r="14" spans="1:44" ht="20.25" outlineLevel="1">
      <c r="A14" s="90"/>
      <c r="B14" s="89" t="s">
        <v>48</v>
      </c>
      <c r="C14" s="44" t="s">
        <v>17</v>
      </c>
      <c r="D14" s="101">
        <v>1</v>
      </c>
      <c r="E14" s="108"/>
      <c r="F14" s="107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</row>
    <row r="15" spans="1:44" ht="20.25" outlineLevel="1">
      <c r="A15" s="90"/>
      <c r="B15" s="89" t="s">
        <v>58</v>
      </c>
      <c r="C15" s="44" t="s">
        <v>65</v>
      </c>
      <c r="D15" s="101">
        <v>22</v>
      </c>
      <c r="E15" s="105"/>
      <c r="F15" s="93"/>
      <c r="G15" s="109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</row>
    <row r="16" spans="1:44" ht="20.25" outlineLevel="1">
      <c r="A16" s="90"/>
      <c r="B16" s="89" t="s">
        <v>62</v>
      </c>
      <c r="C16" s="44" t="s">
        <v>17</v>
      </c>
      <c r="D16" s="101">
        <v>1</v>
      </c>
      <c r="E16" s="105"/>
      <c r="F16" s="93"/>
      <c r="G16" s="93"/>
      <c r="H16" s="107"/>
      <c r="I16" s="107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</row>
    <row r="17" spans="1:44" ht="20.25" outlineLevel="1">
      <c r="A17" s="90"/>
      <c r="B17" s="89" t="s">
        <v>64</v>
      </c>
      <c r="C17" s="44" t="s">
        <v>65</v>
      </c>
      <c r="D17" s="101">
        <v>22</v>
      </c>
      <c r="E17" s="105"/>
      <c r="F17" s="93"/>
      <c r="G17" s="93"/>
      <c r="H17" s="93"/>
      <c r="I17" s="93"/>
      <c r="J17" s="107"/>
      <c r="K17" s="107"/>
      <c r="L17" s="107"/>
      <c r="M17" s="107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</row>
    <row r="18" spans="1:44" ht="37.5" customHeight="1" outlineLevel="1">
      <c r="A18" s="90"/>
      <c r="B18" s="89" t="s">
        <v>74</v>
      </c>
      <c r="C18" s="44" t="s">
        <v>6</v>
      </c>
      <c r="D18" s="102">
        <v>221</v>
      </c>
      <c r="E18" s="105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107"/>
      <c r="Y18" s="107"/>
      <c r="Z18" s="107"/>
      <c r="AA18" s="107"/>
      <c r="AB18" s="107"/>
      <c r="AC18" s="107"/>
      <c r="AD18" s="107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</row>
    <row r="19" spans="1:44" ht="31.5" outlineLevel="1">
      <c r="A19" s="90"/>
      <c r="B19" s="89" t="s">
        <v>73</v>
      </c>
      <c r="C19" s="44" t="s">
        <v>6</v>
      </c>
      <c r="D19" s="101">
        <v>221</v>
      </c>
      <c r="E19" s="105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107"/>
      <c r="AL19" s="107"/>
      <c r="AM19" s="107"/>
      <c r="AN19" s="107"/>
      <c r="AO19" s="107"/>
      <c r="AP19" s="107"/>
      <c r="AQ19" s="107"/>
      <c r="AR19" s="107"/>
    </row>
    <row r="20" spans="1:5" ht="15.75" customHeight="1">
      <c r="A20" s="21"/>
      <c r="B20" s="33"/>
      <c r="C20" s="36"/>
      <c r="D20" s="36"/>
      <c r="E20" s="31"/>
    </row>
    <row r="21" spans="1:8" ht="15.75">
      <c r="A21" s="21"/>
      <c r="B21" s="26"/>
      <c r="C21" s="27"/>
      <c r="D21" s="28"/>
      <c r="E21" s="35"/>
      <c r="F21" s="82"/>
      <c r="H21" s="82"/>
    </row>
    <row r="22" spans="2:5" ht="39" customHeight="1">
      <c r="B22" s="7"/>
      <c r="C22" s="8"/>
      <c r="D22" s="11"/>
      <c r="E22" s="35"/>
    </row>
    <row r="23" spans="2:5" ht="30" customHeight="1">
      <c r="B23" s="7"/>
      <c r="C23" s="8"/>
      <c r="D23" s="11"/>
      <c r="E23" s="35"/>
    </row>
    <row r="24" spans="2:5" ht="15.75">
      <c r="B24" s="7"/>
      <c r="C24" s="8"/>
      <c r="D24" s="11"/>
      <c r="E24" s="41"/>
    </row>
    <row r="25" spans="2:5" ht="15.75">
      <c r="B25" s="7"/>
      <c r="C25" s="8"/>
      <c r="D25" s="11"/>
      <c r="E25" s="41"/>
    </row>
    <row r="26" spans="2:5" ht="15.75">
      <c r="B26" s="7"/>
      <c r="C26" s="8"/>
      <c r="D26" s="11"/>
      <c r="E26" s="31"/>
    </row>
    <row r="27" spans="2:4" ht="15.75">
      <c r="B27" s="7"/>
      <c r="C27" s="8"/>
      <c r="D27" s="11"/>
    </row>
    <row r="28" spans="2:4" ht="15.75">
      <c r="B28" s="7"/>
      <c r="C28" s="8"/>
      <c r="D28" s="11"/>
    </row>
    <row r="29" spans="2:4" ht="15.75">
      <c r="B29" s="7"/>
      <c r="C29" s="8"/>
      <c r="D29" s="11"/>
    </row>
    <row r="30" spans="2:4" ht="15.75">
      <c r="B30" s="7"/>
      <c r="C30" s="8"/>
      <c r="D30" s="11"/>
    </row>
    <row r="31" spans="2:4" ht="15.75">
      <c r="B31" s="7"/>
      <c r="C31" s="8"/>
      <c r="D31" s="11"/>
    </row>
    <row r="32" spans="2:4" ht="15.75">
      <c r="B32" s="7"/>
      <c r="C32" s="8"/>
      <c r="D32" s="11"/>
    </row>
    <row r="33" spans="2:4" ht="15.75">
      <c r="B33" s="7"/>
      <c r="C33" s="8"/>
      <c r="D33" s="11"/>
    </row>
    <row r="34" spans="2:4" ht="15.75">
      <c r="B34" s="7"/>
      <c r="C34" s="8"/>
      <c r="D34" s="11"/>
    </row>
    <row r="35" spans="2:4" ht="15.75">
      <c r="B35" s="7"/>
      <c r="C35" s="8"/>
      <c r="D35" s="11"/>
    </row>
    <row r="36" spans="2:4" ht="15.75">
      <c r="B36" s="7"/>
      <c r="C36" s="8"/>
      <c r="D36" s="11"/>
    </row>
    <row r="37" spans="2:4" ht="15.75">
      <c r="B37" s="7"/>
      <c r="C37" s="8"/>
      <c r="D37" s="11"/>
    </row>
    <row r="38" spans="2:4" ht="15.75">
      <c r="B38" s="7"/>
      <c r="C38" s="8"/>
      <c r="D38" s="11"/>
    </row>
    <row r="39" spans="2:4" ht="15.75">
      <c r="B39" s="7"/>
      <c r="C39" s="8"/>
      <c r="D39" s="11"/>
    </row>
    <row r="40" spans="2:4" ht="15.75">
      <c r="B40" s="7"/>
      <c r="C40" s="8"/>
      <c r="D40" s="11"/>
    </row>
    <row r="41" spans="2:4" ht="15.75">
      <c r="B41" s="7"/>
      <c r="C41" s="8"/>
      <c r="D41" s="11"/>
    </row>
    <row r="42" spans="2:4" ht="15.75">
      <c r="B42" s="7"/>
      <c r="C42" s="8"/>
      <c r="D42" s="11"/>
    </row>
    <row r="43" spans="2:4" ht="15.75">
      <c r="B43" s="7"/>
      <c r="C43" s="8"/>
      <c r="D43" s="11"/>
    </row>
    <row r="44" spans="2:4" ht="15.75">
      <c r="B44" s="7"/>
      <c r="C44" s="8"/>
      <c r="D44" s="11"/>
    </row>
    <row r="45" spans="2:4" ht="15.75">
      <c r="B45" s="7"/>
      <c r="C45" s="8"/>
      <c r="D45" s="11"/>
    </row>
    <row r="46" spans="2:4" ht="15.75">
      <c r="B46" s="7"/>
      <c r="C46" s="8"/>
      <c r="D46" s="11"/>
    </row>
    <row r="47" spans="2:4" ht="15.75">
      <c r="B47" s="7"/>
      <c r="C47" s="8"/>
      <c r="D47" s="11"/>
    </row>
    <row r="48" spans="2:4" ht="15.75">
      <c r="B48" s="7"/>
      <c r="C48" s="8"/>
      <c r="D48" s="11"/>
    </row>
    <row r="49" spans="2:4" ht="15.75">
      <c r="B49" s="7"/>
      <c r="C49" s="8"/>
      <c r="D49" s="11"/>
    </row>
    <row r="50" spans="2:4" ht="15.75">
      <c r="B50" s="7"/>
      <c r="C50" s="8"/>
      <c r="D50" s="11"/>
    </row>
    <row r="51" spans="2:4" ht="15.75">
      <c r="B51" s="7"/>
      <c r="C51" s="8"/>
      <c r="D51" s="11"/>
    </row>
    <row r="52" spans="2:4" ht="15.75">
      <c r="B52" s="7"/>
      <c r="C52" s="8"/>
      <c r="D52" s="11"/>
    </row>
    <row r="53" spans="2:4" ht="15.75">
      <c r="B53" s="7"/>
      <c r="C53" s="8"/>
      <c r="D53" s="11"/>
    </row>
    <row r="54" spans="2:4" ht="15.75">
      <c r="B54" s="7"/>
      <c r="C54" s="8"/>
      <c r="D54" s="11"/>
    </row>
    <row r="55" spans="2:4" ht="15.75">
      <c r="B55" s="7"/>
      <c r="C55" s="8"/>
      <c r="D55" s="11"/>
    </row>
    <row r="56" spans="2:4" ht="15.75">
      <c r="B56" s="7"/>
      <c r="C56" s="8"/>
      <c r="D56" s="11"/>
    </row>
    <row r="57" spans="2:4" ht="15.75">
      <c r="B57" s="7"/>
      <c r="C57" s="8"/>
      <c r="D57" s="11"/>
    </row>
    <row r="58" spans="2:4" ht="15.75">
      <c r="B58" s="7"/>
      <c r="C58" s="8"/>
      <c r="D58" s="11"/>
    </row>
    <row r="59" spans="2:4" ht="15.75">
      <c r="B59" s="7"/>
      <c r="C59" s="8"/>
      <c r="D59" s="11"/>
    </row>
    <row r="60" spans="2:4" ht="15.75">
      <c r="B60" s="7"/>
      <c r="C60" s="8"/>
      <c r="D60" s="11"/>
    </row>
    <row r="61" spans="2:4" ht="15.75">
      <c r="B61" s="7"/>
      <c r="C61" s="8"/>
      <c r="D61" s="11"/>
    </row>
    <row r="62" spans="2:4" ht="15.75">
      <c r="B62" s="7"/>
      <c r="C62" s="8"/>
      <c r="D62" s="11"/>
    </row>
    <row r="63" spans="2:4" ht="15.75">
      <c r="B63" s="7"/>
      <c r="C63" s="8"/>
      <c r="D63" s="11"/>
    </row>
    <row r="64" spans="2:4" ht="15.75">
      <c r="B64" s="7"/>
      <c r="C64" s="8"/>
      <c r="D64" s="11"/>
    </row>
    <row r="65" spans="2:4" ht="15.75">
      <c r="B65" s="7"/>
      <c r="C65" s="8"/>
      <c r="D65" s="11"/>
    </row>
    <row r="66" spans="2:4" ht="15.75">
      <c r="B66" s="7"/>
      <c r="C66" s="8"/>
      <c r="D66" s="11"/>
    </row>
    <row r="67" spans="2:4" ht="15.75">
      <c r="B67" s="7"/>
      <c r="C67" s="8"/>
      <c r="D67" s="11"/>
    </row>
    <row r="68" spans="2:4" ht="15.75">
      <c r="B68" s="7"/>
      <c r="C68" s="8"/>
      <c r="D68" s="11"/>
    </row>
    <row r="69" spans="2:4" ht="15.75">
      <c r="B69" s="7"/>
      <c r="C69" s="8"/>
      <c r="D69" s="11"/>
    </row>
    <row r="70" spans="2:4" ht="15.75">
      <c r="B70" s="7"/>
      <c r="C70" s="8"/>
      <c r="D70" s="11"/>
    </row>
    <row r="71" spans="2:4" ht="15.75">
      <c r="B71" s="7"/>
      <c r="C71" s="8"/>
      <c r="D71" s="11"/>
    </row>
    <row r="72" spans="2:4" ht="15.75">
      <c r="B72" s="7"/>
      <c r="C72" s="8"/>
      <c r="D72" s="11"/>
    </row>
    <row r="73" spans="2:4" ht="15.75">
      <c r="B73" s="7"/>
      <c r="C73" s="8"/>
      <c r="D73" s="11"/>
    </row>
    <row r="74" spans="2:4" ht="15.75">
      <c r="B74" s="7"/>
      <c r="C74" s="8"/>
      <c r="D74" s="11"/>
    </row>
    <row r="75" spans="2:4" ht="15.75">
      <c r="B75" s="7"/>
      <c r="C75" s="8"/>
      <c r="D75" s="11"/>
    </row>
    <row r="76" spans="2:4" ht="15.75">
      <c r="B76" s="7"/>
      <c r="C76" s="8"/>
      <c r="D76" s="11"/>
    </row>
    <row r="77" spans="2:4" ht="15.75">
      <c r="B77" s="7"/>
      <c r="C77" s="8"/>
      <c r="D77" s="11"/>
    </row>
    <row r="78" spans="2:4" ht="15.75">
      <c r="B78" s="7"/>
      <c r="C78" s="8"/>
      <c r="D78" s="11"/>
    </row>
    <row r="79" spans="2:4" ht="15.75">
      <c r="B79" s="7"/>
      <c r="C79" s="8"/>
      <c r="D79" s="11"/>
    </row>
    <row r="80" spans="2:4" ht="15.75">
      <c r="B80" s="7"/>
      <c r="C80" s="8"/>
      <c r="D80" s="11"/>
    </row>
    <row r="81" spans="2:4" ht="15.75">
      <c r="B81" s="7"/>
      <c r="C81" s="8"/>
      <c r="D81" s="11"/>
    </row>
    <row r="82" spans="2:4" ht="15.75">
      <c r="B82" s="7"/>
      <c r="C82" s="8"/>
      <c r="D82" s="11"/>
    </row>
    <row r="83" spans="2:4" ht="15.75">
      <c r="B83" s="7"/>
      <c r="C83" s="8"/>
      <c r="D83" s="11"/>
    </row>
    <row r="84" spans="2:4" ht="15.75">
      <c r="B84" s="7"/>
      <c r="C84" s="8"/>
      <c r="D84" s="11"/>
    </row>
    <row r="85" spans="2:4" ht="15.75">
      <c r="B85" s="7"/>
      <c r="C85" s="8"/>
      <c r="D85" s="11"/>
    </row>
    <row r="86" spans="2:4" ht="15.75">
      <c r="B86" s="7"/>
      <c r="C86" s="8"/>
      <c r="D86" s="11"/>
    </row>
    <row r="87" spans="2:4" ht="15.75">
      <c r="B87" s="7"/>
      <c r="C87" s="8"/>
      <c r="D87" s="11"/>
    </row>
    <row r="88" spans="2:4" ht="15.75">
      <c r="B88" s="7"/>
      <c r="C88" s="8"/>
      <c r="D88" s="11"/>
    </row>
    <row r="89" spans="2:4" ht="15.75">
      <c r="B89" s="7"/>
      <c r="C89" s="8"/>
      <c r="D89" s="11"/>
    </row>
    <row r="90" spans="2:4" ht="15.75">
      <c r="B90" s="7"/>
      <c r="C90" s="8"/>
      <c r="D90" s="11"/>
    </row>
    <row r="91" spans="2:4" ht="15.75">
      <c r="B91" s="7"/>
      <c r="C91" s="8"/>
      <c r="D91" s="11"/>
    </row>
    <row r="92" spans="2:4" ht="15.75">
      <c r="B92" s="7"/>
      <c r="C92" s="8"/>
      <c r="D92" s="11"/>
    </row>
    <row r="93" spans="2:4" ht="15.75">
      <c r="B93" s="7"/>
      <c r="C93" s="8"/>
      <c r="D93" s="11"/>
    </row>
    <row r="94" spans="2:4" ht="15.75">
      <c r="B94" s="7"/>
      <c r="C94" s="8"/>
      <c r="D94" s="11"/>
    </row>
    <row r="95" spans="2:4" ht="15.75">
      <c r="B95" s="7"/>
      <c r="C95" s="8"/>
      <c r="D95" s="11"/>
    </row>
    <row r="96" spans="2:4" ht="15.75">
      <c r="B96" s="7"/>
      <c r="C96" s="8"/>
      <c r="D96" s="11"/>
    </row>
    <row r="97" spans="2:4" ht="15.75">
      <c r="B97" s="7"/>
      <c r="C97" s="8"/>
      <c r="D97" s="11"/>
    </row>
    <row r="98" spans="2:4" ht="15.75">
      <c r="B98" s="7"/>
      <c r="C98" s="8"/>
      <c r="D98" s="11"/>
    </row>
    <row r="99" spans="2:4" ht="15.75">
      <c r="B99" s="7"/>
      <c r="C99" s="8"/>
      <c r="D99" s="11"/>
    </row>
    <row r="100" spans="2:4" ht="15.75">
      <c r="B100" s="7"/>
      <c r="C100" s="8"/>
      <c r="D100" s="11"/>
    </row>
    <row r="101" spans="2:4" ht="15.75">
      <c r="B101" s="7"/>
      <c r="C101" s="8"/>
      <c r="D101" s="11"/>
    </row>
    <row r="102" spans="2:4" ht="15.75">
      <c r="B102" s="7"/>
      <c r="C102" s="8"/>
      <c r="D102" s="11"/>
    </row>
    <row r="103" spans="2:4" ht="15.75">
      <c r="B103" s="7"/>
      <c r="C103" s="8"/>
      <c r="D103" s="11"/>
    </row>
    <row r="104" spans="2:4" ht="15.75">
      <c r="B104" s="7"/>
      <c r="C104" s="8"/>
      <c r="D104" s="11"/>
    </row>
    <row r="105" spans="2:4" ht="15.75">
      <c r="B105" s="7"/>
      <c r="C105" s="8"/>
      <c r="D105" s="11"/>
    </row>
    <row r="106" spans="2:4" ht="15.75">
      <c r="B106" s="7"/>
      <c r="C106" s="8"/>
      <c r="D106" s="11"/>
    </row>
    <row r="107" spans="2:4" ht="15.75">
      <c r="B107" s="7"/>
      <c r="C107" s="8"/>
      <c r="D107" s="11"/>
    </row>
    <row r="108" spans="2:4" ht="15.75">
      <c r="B108" s="7"/>
      <c r="C108" s="8"/>
      <c r="D108" s="11"/>
    </row>
    <row r="109" spans="2:4" ht="15.75">
      <c r="B109" s="7"/>
      <c r="C109" s="8"/>
      <c r="D109" s="11"/>
    </row>
    <row r="110" spans="2:4" ht="15.75">
      <c r="B110" s="7"/>
      <c r="C110" s="8"/>
      <c r="D110" s="11"/>
    </row>
    <row r="111" spans="2:4" ht="15.75">
      <c r="B111" s="7"/>
      <c r="C111" s="8"/>
      <c r="D111" s="11"/>
    </row>
    <row r="112" spans="2:4" ht="15.75">
      <c r="B112" s="7"/>
      <c r="C112" s="8"/>
      <c r="D112" s="11"/>
    </row>
    <row r="113" spans="2:4" ht="15.75">
      <c r="B113" s="7"/>
      <c r="C113" s="8"/>
      <c r="D113" s="11"/>
    </row>
    <row r="114" spans="2:4" ht="15.75">
      <c r="B114" s="7"/>
      <c r="C114" s="8"/>
      <c r="D114" s="11"/>
    </row>
    <row r="115" spans="2:4" ht="15.75">
      <c r="B115" s="7"/>
      <c r="C115" s="8"/>
      <c r="D115" s="11"/>
    </row>
    <row r="116" spans="2:4" ht="15.75">
      <c r="B116" s="7"/>
      <c r="C116" s="8"/>
      <c r="D116" s="11"/>
    </row>
    <row r="117" spans="2:4" ht="15.75">
      <c r="B117" s="7"/>
      <c r="C117" s="8"/>
      <c r="D117" s="11"/>
    </row>
    <row r="118" spans="2:4" ht="15.75">
      <c r="B118" s="7"/>
      <c r="C118" s="8"/>
      <c r="D118" s="11"/>
    </row>
    <row r="119" spans="2:4" ht="15.75">
      <c r="B119" s="7"/>
      <c r="C119" s="8"/>
      <c r="D119" s="11"/>
    </row>
    <row r="120" spans="2:4" ht="15.75">
      <c r="B120" s="7"/>
      <c r="C120" s="8"/>
      <c r="D120" s="11"/>
    </row>
    <row r="121" spans="2:4" ht="15.75">
      <c r="B121" s="7"/>
      <c r="C121" s="8"/>
      <c r="D121" s="11"/>
    </row>
    <row r="122" spans="2:4" ht="15.75">
      <c r="B122" s="7"/>
      <c r="C122" s="8"/>
      <c r="D122" s="11"/>
    </row>
    <row r="123" spans="2:4" ht="15.75">
      <c r="B123" s="7"/>
      <c r="C123" s="8"/>
      <c r="D123" s="11"/>
    </row>
    <row r="124" spans="2:4" ht="15.75">
      <c r="B124" s="7"/>
      <c r="C124" s="8"/>
      <c r="D124" s="11"/>
    </row>
    <row r="125" spans="2:4" ht="15.75">
      <c r="B125" s="7"/>
      <c r="C125" s="8"/>
      <c r="D125" s="11"/>
    </row>
    <row r="126" spans="2:4" ht="15.75">
      <c r="B126" s="7"/>
      <c r="C126" s="8"/>
      <c r="D126" s="11"/>
    </row>
    <row r="127" spans="2:4" ht="15.75">
      <c r="B127" s="7"/>
      <c r="C127" s="8"/>
      <c r="D127" s="11"/>
    </row>
    <row r="128" spans="2:4" ht="15.75">
      <c r="B128" s="7"/>
      <c r="C128" s="8"/>
      <c r="D128" s="11"/>
    </row>
    <row r="129" spans="2:4" ht="15.75">
      <c r="B129" s="7"/>
      <c r="C129" s="8"/>
      <c r="D129" s="11"/>
    </row>
    <row r="130" spans="2:4" ht="15.75">
      <c r="B130" s="7"/>
      <c r="C130" s="8"/>
      <c r="D130" s="11"/>
    </row>
    <row r="131" spans="2:4" ht="15.75">
      <c r="B131" s="7"/>
      <c r="C131" s="8"/>
      <c r="D131" s="11"/>
    </row>
    <row r="132" spans="2:4" ht="15.75">
      <c r="B132" s="7"/>
      <c r="C132" s="8"/>
      <c r="D132" s="11"/>
    </row>
    <row r="133" spans="2:4" ht="15.75">
      <c r="B133" s="7"/>
      <c r="C133" s="8"/>
      <c r="D133" s="11"/>
    </row>
    <row r="134" spans="2:4" ht="15.75">
      <c r="B134" s="7"/>
      <c r="C134" s="8"/>
      <c r="D134" s="11"/>
    </row>
    <row r="135" spans="2:4" ht="15.75">
      <c r="B135" s="7"/>
      <c r="C135" s="8"/>
      <c r="D135" s="11"/>
    </row>
    <row r="136" spans="2:4" ht="15.75">
      <c r="B136" s="7"/>
      <c r="C136" s="8"/>
      <c r="D136" s="11"/>
    </row>
    <row r="137" spans="2:4" ht="15.75">
      <c r="B137" s="7"/>
      <c r="C137" s="8"/>
      <c r="D137" s="11"/>
    </row>
    <row r="138" spans="2:4" ht="15.75">
      <c r="B138" s="7"/>
      <c r="C138" s="8"/>
      <c r="D138" s="11"/>
    </row>
    <row r="139" spans="2:4" ht="15.75">
      <c r="B139" s="7"/>
      <c r="C139" s="8"/>
      <c r="D139" s="11"/>
    </row>
    <row r="140" spans="2:4" ht="15.75">
      <c r="B140" s="7"/>
      <c r="C140" s="8"/>
      <c r="D140" s="11"/>
    </row>
    <row r="141" spans="2:4" ht="15.75">
      <c r="B141" s="7"/>
      <c r="C141" s="8"/>
      <c r="D141" s="11"/>
    </row>
    <row r="142" spans="2:4" ht="15.75">
      <c r="B142" s="7"/>
      <c r="C142" s="8"/>
      <c r="D142" s="11"/>
    </row>
    <row r="143" spans="2:4" ht="15.75">
      <c r="B143" s="7"/>
      <c r="C143" s="8"/>
      <c r="D143" s="11"/>
    </row>
    <row r="144" spans="2:4" ht="15.75">
      <c r="B144" s="7"/>
      <c r="C144" s="8"/>
      <c r="D144" s="11"/>
    </row>
    <row r="145" spans="2:4" ht="15.75">
      <c r="B145" s="7"/>
      <c r="C145" s="8"/>
      <c r="D145" s="11"/>
    </row>
    <row r="146" spans="2:4" ht="15.75">
      <c r="B146" s="7"/>
      <c r="C146" s="8"/>
      <c r="D146" s="11"/>
    </row>
    <row r="147" spans="2:4" ht="15.75">
      <c r="B147" s="7"/>
      <c r="C147" s="8"/>
      <c r="D147" s="11"/>
    </row>
    <row r="148" spans="2:4" ht="15.75">
      <c r="B148" s="7"/>
      <c r="C148" s="8"/>
      <c r="D148" s="11"/>
    </row>
    <row r="149" spans="2:4" ht="15.75">
      <c r="B149" s="7"/>
      <c r="C149" s="8"/>
      <c r="D149" s="11"/>
    </row>
    <row r="150" spans="2:4" ht="15.75">
      <c r="B150" s="7"/>
      <c r="C150" s="8"/>
      <c r="D150" s="11"/>
    </row>
    <row r="151" spans="2:4" ht="15.75">
      <c r="B151" s="7"/>
      <c r="C151" s="8"/>
      <c r="D151" s="11"/>
    </row>
    <row r="152" spans="2:4" ht="15.75">
      <c r="B152" s="7"/>
      <c r="C152" s="8"/>
      <c r="D152" s="11"/>
    </row>
    <row r="153" spans="2:4" ht="15.75">
      <c r="B153" s="7"/>
      <c r="C153" s="8"/>
      <c r="D153" s="11"/>
    </row>
    <row r="154" spans="2:4" ht="15.75">
      <c r="B154" s="7"/>
      <c r="C154" s="8"/>
      <c r="D154" s="11"/>
    </row>
    <row r="155" spans="2:4" ht="15.75">
      <c r="B155" s="7"/>
      <c r="C155" s="8"/>
      <c r="D155" s="11"/>
    </row>
    <row r="156" spans="2:4" ht="15.75">
      <c r="B156" s="7"/>
      <c r="C156" s="8"/>
      <c r="D156" s="11"/>
    </row>
    <row r="157" spans="2:4" ht="15.75">
      <c r="B157" s="7"/>
      <c r="C157" s="8"/>
      <c r="D157" s="11"/>
    </row>
    <row r="158" spans="2:4" ht="15.75">
      <c r="B158" s="7"/>
      <c r="C158" s="8"/>
      <c r="D158" s="11"/>
    </row>
    <row r="159" spans="2:4" ht="15.75">
      <c r="B159" s="7"/>
      <c r="C159" s="8"/>
      <c r="D159" s="11"/>
    </row>
    <row r="160" spans="2:4" ht="15.75">
      <c r="B160" s="7"/>
      <c r="C160" s="8"/>
      <c r="D160" s="11"/>
    </row>
    <row r="161" spans="2:4" ht="15.75">
      <c r="B161" s="7"/>
      <c r="C161" s="8"/>
      <c r="D161" s="11"/>
    </row>
    <row r="162" spans="2:4" ht="15.75">
      <c r="B162" s="7"/>
      <c r="C162" s="8"/>
      <c r="D162" s="11"/>
    </row>
    <row r="163" spans="2:4" ht="15.75">
      <c r="B163" s="7"/>
      <c r="C163" s="8"/>
      <c r="D163" s="11"/>
    </row>
    <row r="164" spans="2:4" ht="15.75">
      <c r="B164" s="7"/>
      <c r="C164" s="8"/>
      <c r="D164" s="11"/>
    </row>
    <row r="165" spans="2:4" ht="15.75">
      <c r="B165" s="7"/>
      <c r="C165" s="8"/>
      <c r="D165" s="11"/>
    </row>
    <row r="166" spans="2:4" ht="15.75">
      <c r="B166" s="7"/>
      <c r="C166" s="8"/>
      <c r="D166" s="11"/>
    </row>
    <row r="167" spans="2:4" ht="15.75">
      <c r="B167" s="7"/>
      <c r="C167" s="8"/>
      <c r="D167" s="11"/>
    </row>
    <row r="168" spans="2:4" ht="15.75">
      <c r="B168" s="7"/>
      <c r="C168" s="8"/>
      <c r="D168" s="11"/>
    </row>
    <row r="169" spans="2:4" ht="15.75">
      <c r="B169" s="7"/>
      <c r="C169" s="8"/>
      <c r="D169" s="11"/>
    </row>
    <row r="170" spans="2:4" ht="15.75">
      <c r="B170" s="7"/>
      <c r="C170" s="8"/>
      <c r="D170" s="11"/>
    </row>
    <row r="171" spans="2:4" ht="15.75">
      <c r="B171" s="7"/>
      <c r="C171" s="8"/>
      <c r="D171" s="11"/>
    </row>
    <row r="172" spans="2:4" ht="15.75">
      <c r="B172" s="7"/>
      <c r="C172" s="8"/>
      <c r="D172" s="11"/>
    </row>
    <row r="173" spans="2:4" ht="15.75">
      <c r="B173" s="7"/>
      <c r="C173" s="8"/>
      <c r="D173" s="11"/>
    </row>
    <row r="174" spans="2:4" ht="15.75">
      <c r="B174" s="7"/>
      <c r="C174" s="8"/>
      <c r="D174" s="11"/>
    </row>
    <row r="175" spans="2:4" ht="15.75">
      <c r="B175" s="7"/>
      <c r="C175" s="8"/>
      <c r="D175" s="11"/>
    </row>
    <row r="176" spans="2:4" ht="15.75">
      <c r="B176" s="7"/>
      <c r="C176" s="8"/>
      <c r="D176" s="11"/>
    </row>
    <row r="177" spans="2:4" ht="15.75">
      <c r="B177" s="7"/>
      <c r="C177" s="8"/>
      <c r="D177" s="11"/>
    </row>
    <row r="178" spans="2:4" ht="15.75">
      <c r="B178" s="7"/>
      <c r="C178" s="8"/>
      <c r="D178" s="11"/>
    </row>
    <row r="179" spans="2:4" ht="15.75">
      <c r="B179" s="7"/>
      <c r="C179" s="8"/>
      <c r="D179" s="11"/>
    </row>
    <row r="180" spans="2:4" ht="15.75">
      <c r="B180" s="7"/>
      <c r="C180" s="8"/>
      <c r="D180" s="11"/>
    </row>
    <row r="181" spans="2:4" ht="15.75">
      <c r="B181" s="7"/>
      <c r="C181" s="8"/>
      <c r="D181" s="11"/>
    </row>
    <row r="182" spans="2:4" ht="15.75">
      <c r="B182" s="7"/>
      <c r="C182" s="8"/>
      <c r="D182" s="11"/>
    </row>
    <row r="183" spans="2:4" ht="15.75">
      <c r="B183" s="7"/>
      <c r="C183" s="8"/>
      <c r="D183" s="11"/>
    </row>
    <row r="184" spans="2:4" ht="15.75">
      <c r="B184" s="7"/>
      <c r="C184" s="8"/>
      <c r="D184" s="11"/>
    </row>
    <row r="185" spans="2:4" ht="15.75">
      <c r="B185" s="7"/>
      <c r="C185" s="8"/>
      <c r="D185" s="11"/>
    </row>
    <row r="186" spans="2:4" ht="15.75">
      <c r="B186" s="7"/>
      <c r="C186" s="8"/>
      <c r="D186" s="11"/>
    </row>
    <row r="187" spans="2:4" ht="15.75">
      <c r="B187" s="7"/>
      <c r="C187" s="8"/>
      <c r="D187" s="11"/>
    </row>
    <row r="188" spans="2:4" ht="15.75">
      <c r="B188" s="7"/>
      <c r="C188" s="8"/>
      <c r="D188" s="11"/>
    </row>
    <row r="189" spans="2:4" ht="15.75">
      <c r="B189" s="7"/>
      <c r="C189" s="8"/>
      <c r="D189" s="11"/>
    </row>
    <row r="190" spans="2:4" ht="15.75">
      <c r="B190" s="7"/>
      <c r="C190" s="8"/>
      <c r="D190" s="11"/>
    </row>
    <row r="191" spans="2:4" ht="15.75">
      <c r="B191" s="7"/>
      <c r="C191" s="8"/>
      <c r="D191" s="11"/>
    </row>
    <row r="192" spans="2:4" ht="15.75">
      <c r="B192" s="7"/>
      <c r="C192" s="8"/>
      <c r="D192" s="11"/>
    </row>
    <row r="193" spans="2:4" ht="15.75">
      <c r="B193" s="7"/>
      <c r="C193" s="8"/>
      <c r="D193" s="11"/>
    </row>
    <row r="194" spans="2:4" ht="15.75">
      <c r="B194" s="7"/>
      <c r="C194" s="8"/>
      <c r="D194" s="11"/>
    </row>
    <row r="195" spans="2:4" ht="15.75">
      <c r="B195" s="7"/>
      <c r="C195" s="8"/>
      <c r="D195" s="11"/>
    </row>
    <row r="196" spans="2:4" ht="15.75">
      <c r="B196" s="7"/>
      <c r="C196" s="8"/>
      <c r="D196" s="11"/>
    </row>
    <row r="197" spans="2:4" ht="15.75">
      <c r="B197" s="7"/>
      <c r="C197" s="8"/>
      <c r="D197" s="11"/>
    </row>
    <row r="198" spans="2:4" ht="15.75">
      <c r="B198" s="7"/>
      <c r="C198" s="8"/>
      <c r="D198" s="11"/>
    </row>
    <row r="199" spans="2:4" ht="15.75">
      <c r="B199" s="7"/>
      <c r="C199" s="8"/>
      <c r="D199" s="11"/>
    </row>
    <row r="200" spans="2:4" ht="15.75">
      <c r="B200" s="7"/>
      <c r="C200" s="8"/>
      <c r="D200" s="11"/>
    </row>
    <row r="201" spans="2:4" ht="15.75">
      <c r="B201" s="7"/>
      <c r="C201" s="8"/>
      <c r="D201" s="11"/>
    </row>
  </sheetData>
  <sheetProtection/>
  <mergeCells count="3">
    <mergeCell ref="B13:D13"/>
    <mergeCell ref="B5:D5"/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Дарьин А.В.</Manager>
  <Company>ООО"Инжстройтэк"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Пиццерия Выборгское шоссе</dc:title>
  <dc:subject>Пиццерия Папа Джонс</dc:subject>
  <dc:creator>Егор</dc:creator>
  <cp:keywords>г.Санкт-Петербург</cp:keywords>
  <dc:description/>
  <cp:lastModifiedBy>Viktor</cp:lastModifiedBy>
  <cp:lastPrinted>2018-01-15T13:49:30Z</cp:lastPrinted>
  <dcterms:created xsi:type="dcterms:W3CDTF">2008-10-13T13:07:43Z</dcterms:created>
  <dcterms:modified xsi:type="dcterms:W3CDTF">2020-05-12T14:51:41Z</dcterms:modified>
  <cp:category>Окончатльная смета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ООО&quot;Инжстройтэк&quot;">
    <vt:lpwstr>Выборгская редакция</vt:lpwstr>
  </property>
</Properties>
</file>